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tabRatio="261" activeTab="0"/>
  </bookViews>
  <sheets>
    <sheet name="koncowki unijne tys. zł" sheetId="1" r:id="rId1"/>
    <sheet name="koncowki unijne zł" sheetId="2" state="hidden" r:id="rId2"/>
  </sheets>
  <definedNames>
    <definedName name="_xlnm.Print_Titles" localSheetId="0">'koncowki unijne tys. zł'!$4:$6</definedName>
    <definedName name="_xlnm.Print_Titles" localSheetId="1">'koncowki unijne zł'!$5:$7</definedName>
  </definedNames>
  <calcPr fullCalcOnLoad="1"/>
</workbook>
</file>

<file path=xl/sharedStrings.xml><?xml version="1.0" encoding="utf-8"?>
<sst xmlns="http://schemas.openxmlformats.org/spreadsheetml/2006/main" count="426" uniqueCount="216">
  <si>
    <t>dochody ogółem</t>
  </si>
  <si>
    <t>plan</t>
  </si>
  <si>
    <t>wykonanie</t>
  </si>
  <si>
    <t>dochody ze źródeł zagranicznych</t>
  </si>
  <si>
    <t>powiaty:</t>
  </si>
  <si>
    <t>miasta na prawach powiatu:</t>
  </si>
  <si>
    <t>gminy, z tego:</t>
  </si>
  <si>
    <t>gminy miejskie:</t>
  </si>
  <si>
    <t>gminy wiejskie:</t>
  </si>
  <si>
    <t>gminy miejsko-wiejskie:</t>
  </si>
  <si>
    <t xml:space="preserve">razem powiaty </t>
  </si>
  <si>
    <t>razem miasta na prawach powiatu</t>
  </si>
  <si>
    <t>razem gminy miejskie</t>
  </si>
  <si>
    <t>razem gminy wiejskie</t>
  </si>
  <si>
    <t>razem gminy miejsko-wiejskie</t>
  </si>
  <si>
    <t>ogółem gminy</t>
  </si>
  <si>
    <t>OGÓŁEM JEDNOSTKI SAMORZĄDU TERYTORIALNEGO</t>
  </si>
  <si>
    <t>województwo samorządowe</t>
  </si>
  <si>
    <t xml:space="preserve">będziński </t>
  </si>
  <si>
    <t xml:space="preserve">bielski </t>
  </si>
  <si>
    <t xml:space="preserve">bieruńsko-lędziński 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</si>
  <si>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</si>
  <si>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</si>
  <si>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</si>
  <si>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</si>
  <si>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</si>
  <si>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</si>
  <si>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</si>
  <si>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</si>
  <si>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</si>
  <si>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</si>
  <si>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</si>
  <si>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</si>
  <si>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</si>
  <si>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</si>
  <si>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</si>
  <si>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</si>
  <si>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</si>
  <si>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</si>
  <si>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</si>
  <si>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</si>
  <si>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</si>
  <si>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</si>
  <si>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</si>
  <si>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</si>
  <si>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</si>
  <si>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</si>
  <si>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</si>
  <si>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</si>
  <si>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</si>
  <si>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</si>
  <si>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</si>
  <si>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</si>
  <si>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</si>
  <si>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 xml:space="preserve">BĘDZIN </t>
  </si>
  <si>
    <t>BIERUŃ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</si>
  <si>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</si>
  <si>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</si>
  <si>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</si>
  <si>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</si>
  <si>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</si>
  <si>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</si>
  <si>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</si>
  <si>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</si>
  <si>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</si>
  <si>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</si>
  <si>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</si>
  <si>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</si>
  <si>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</si>
  <si>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</si>
  <si>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</si>
  <si>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</si>
  <si>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</si>
  <si>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</si>
  <si>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</si>
  <si>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</si>
  <si>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</si>
  <si>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</si>
  <si>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</si>
  <si>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</si>
  <si>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</si>
  <si>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</si>
  <si>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</si>
  <si>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</si>
  <si>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</si>
  <si>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</si>
  <si>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</si>
  <si>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</si>
  <si>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</si>
  <si>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</si>
  <si>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</si>
  <si>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</si>
  <si>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</si>
  <si>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</si>
  <si>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</si>
  <si>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</si>
  <si>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</si>
  <si>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</si>
  <si>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</si>
  <si>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</si>
  <si>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</si>
  <si>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</si>
  <si>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</si>
  <si>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</si>
  <si>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</si>
  <si>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</si>
  <si>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</si>
  <si>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</si>
  <si>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</si>
  <si>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</si>
  <si>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</si>
  <si>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</si>
  <si>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</si>
  <si>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</si>
  <si>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</si>
  <si>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</si>
  <si>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</si>
  <si>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</si>
  <si>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</si>
  <si>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</si>
  <si>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</si>
  <si>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</si>
  <si>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</si>
  <si>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</si>
  <si>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</si>
  <si>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</si>
  <si>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</si>
  <si>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</si>
  <si>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</si>
  <si>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</si>
  <si>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</si>
  <si>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</si>
  <si>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</si>
  <si>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</si>
  <si>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</si>
  <si>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</si>
  <si>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</si>
  <si>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</si>
  <si>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</si>
  <si>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</si>
  <si>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</si>
  <si>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</si>
  <si>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</si>
  <si>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</si>
  <si>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</si>
  <si>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</si>
  <si>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</si>
  <si>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</si>
  <si>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</si>
  <si>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</si>
  <si>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</si>
  <si>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</si>
  <si>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</si>
  <si>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</si>
  <si>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</si>
  <si>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</si>
  <si>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</si>
  <si>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</si>
  <si>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</si>
  <si>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</si>
  <si>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</si>
  <si>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</si>
  <si>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</si>
  <si>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</si>
  <si>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</si>
  <si>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</si>
  <si>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</si>
  <si>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</si>
  <si>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</si>
  <si>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</si>
  <si>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</si>
  <si>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</si>
  <si>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</si>
  <si>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</si>
  <si>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</si>
  <si>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</si>
  <si>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</si>
  <si>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</si>
  <si>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</si>
  <si>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</si>
  <si>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</si>
  <si>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</si>
  <si>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</si>
  <si>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</si>
  <si>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</si>
  <si>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</si>
  <si>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</si>
  <si>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</si>
  <si>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</si>
  <si>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</si>
  <si>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</si>
  <si>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</si>
  <si>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</si>
  <si>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</si>
  <si>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</si>
  <si>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</si>
  <si>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</si>
  <si>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</si>
  <si>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</si>
  <si>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</si>
  <si>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</si>
  <si>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</si>
  <si>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nazwa jednostki                                           samorządu terytorialnego</t>
  </si>
  <si>
    <t>dochody ze źródeł zagranicznych bez współfinansowania</t>
  </si>
  <si>
    <t>lp.</t>
  </si>
  <si>
    <t>(w tys. zł)</t>
  </si>
  <si>
    <t>udział dochodów na programy i projekty realizowane z udziałem środków zagranicznych w dochodach ogółem - wykonanie                               % 6:4</t>
  </si>
  <si>
    <t>udział dochodów  na programy i projekty realizowane z udziałem środków zagranicznych (bez współfinansowania) w dochodach ogółem - wykonanie                             % 8:4</t>
  </si>
  <si>
    <t>(w zł)</t>
  </si>
  <si>
    <r>
      <t xml:space="preserve">dochody ze źródeł zagranicznych   </t>
    </r>
    <r>
      <rPr>
        <b/>
        <sz val="10"/>
        <color indexed="10"/>
        <rFont val="Arial"/>
        <family val="2"/>
      </rPr>
      <t>(1-9)</t>
    </r>
  </si>
  <si>
    <r>
      <t xml:space="preserve">dochody ze źródeł zagranicznych bez współfinansowania </t>
    </r>
    <r>
      <rPr>
        <b/>
        <sz val="10"/>
        <color indexed="10"/>
        <rFont val="Arial"/>
        <family val="2"/>
      </rPr>
      <t>(1,3,5,7,8)</t>
    </r>
  </si>
  <si>
    <t>OLSZTYN</t>
  </si>
  <si>
    <t>Uwaga: od 2022 r. Olsztyn zmienił status z gminy wiejskiej na miejsko-wiejską</t>
  </si>
  <si>
    <t>Dochody na programy i projekty realizowane z udziałem środków zagranicznych w budżetach                                                                                                                             jednostek samorządu terytorialnego województwa śląskiego w 2023 roku</t>
  </si>
  <si>
    <t>od 2023 r. Włodowice zmieniły status z gminy wiejskiej na miejsko-wiejską</t>
  </si>
  <si>
    <t>Dochody na realizację zadań z udziałem środków zagranicznych w budżetach jednostek samorządu terytorialnego                                                           województwa śląskiego w IV kwartale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</si>
</sst>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center"/>
    </xf>
    <xf numFmtId="0" fontId="3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4.28125" style="0" customWidth="1"/>
    <col min="2" max="2" width="32.140625" style="3" customWidth="1"/>
    <col min="3" max="3" width="10.7109375" style="4" customWidth="1"/>
    <col min="4" max="4" width="12.57421875" style="4" customWidth="1"/>
    <col min="5" max="5" width="10.7109375" style="1" customWidth="1"/>
    <col min="6" max="6" width="11.28125" style="1" customWidth="1"/>
    <col min="7" max="7" width="11.421875" style="1" customWidth="1"/>
    <col min="8" max="8" width="11.140625" style="1" customWidth="1"/>
    <col min="9" max="9" width="23.57421875" style="1" customWidth="1"/>
    <col min="10" max="10" width="25.140625" style="0" customWidth="1"/>
    <col min="12" max="12" width="7.7109375" style="0" customWidth="1"/>
    <col min="13" max="13" width="7.28125" style="0" customWidth="1"/>
  </cols>
  <sheetData>
    <row r="1" spans="1:10" ht="39.75" customHeight="1">
      <c r="A1" s="83" t="s">
        <v>215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 customHeight="1">
      <c r="A2" s="30"/>
      <c r="B2" s="31"/>
      <c r="C2" s="31"/>
      <c r="D2" s="31"/>
      <c r="E2" s="31"/>
      <c r="F2" s="31"/>
      <c r="G2" s="31"/>
      <c r="H2" s="31"/>
      <c r="I2" s="31"/>
      <c r="J2" s="31"/>
    </row>
    <row r="3" ht="12.75">
      <c r="J3" s="7" t="s">
        <v>205</v>
      </c>
    </row>
    <row r="4" spans="1:10" s="6" customFormat="1" ht="42" customHeight="1">
      <c r="A4" s="87" t="s">
        <v>204</v>
      </c>
      <c r="B4" s="89" t="s">
        <v>202</v>
      </c>
      <c r="C4" s="91" t="s">
        <v>0</v>
      </c>
      <c r="D4" s="92"/>
      <c r="E4" s="93" t="s">
        <v>3</v>
      </c>
      <c r="F4" s="94"/>
      <c r="G4" s="93" t="s">
        <v>203</v>
      </c>
      <c r="H4" s="94"/>
      <c r="I4" s="85" t="s">
        <v>206</v>
      </c>
      <c r="J4" s="85" t="s">
        <v>207</v>
      </c>
    </row>
    <row r="5" spans="1:10" s="6" customFormat="1" ht="65.25" customHeight="1">
      <c r="A5" s="88"/>
      <c r="B5" s="90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86"/>
      <c r="J5" s="86"/>
    </row>
    <row r="6" spans="1:11" s="25" customFormat="1" ht="15" customHeight="1">
      <c r="A6" s="24">
        <v>1</v>
      </c>
      <c r="B6" s="23">
        <v>2</v>
      </c>
      <c r="C6" s="26">
        <v>3</v>
      </c>
      <c r="D6" s="27">
        <v>4</v>
      </c>
      <c r="E6" s="24">
        <v>5</v>
      </c>
      <c r="F6" s="23">
        <v>6</v>
      </c>
      <c r="G6" s="24">
        <v>7</v>
      </c>
      <c r="H6" s="23">
        <v>8</v>
      </c>
      <c r="I6" s="24">
        <v>9</v>
      </c>
      <c r="J6" s="23">
        <v>10</v>
      </c>
      <c r="K6" s="29"/>
    </row>
    <row r="7" spans="1:13" s="69" customFormat="1" ht="15" customHeight="1">
      <c r="A7" s="59">
        <v>1</v>
      </c>
      <c r="B7" s="65" t="s">
        <v>17</v>
      </c>
      <c r="C7" s="28">
        <v>2746075.75</v>
      </c>
      <c r="D7" s="28">
        <v>2794059.6644499972</v>
      </c>
      <c r="E7" s="28">
        <f>'koncowki unijne zł'!E8/1000</f>
        <v>318200.244</v>
      </c>
      <c r="F7" s="28">
        <f>'koncowki unijne zł'!F8/1000</f>
        <v>342598.21207999997</v>
      </c>
      <c r="G7" s="28">
        <f>'koncowki unijne zł'!G8/1000</f>
        <v>272399.725</v>
      </c>
      <c r="H7" s="28">
        <f>'koncowki unijne zł'!H8/1000</f>
        <v>297926.96439</v>
      </c>
      <c r="I7" s="66">
        <f>F7/D7*100</f>
        <v>12.2616641455092</v>
      </c>
      <c r="J7" s="67">
        <f>H7/D7*100</f>
        <v>10.662870524228625</v>
      </c>
      <c r="K7" s="68"/>
      <c r="L7" s="68"/>
      <c r="M7" s="68"/>
    </row>
    <row r="8" spans="1:13" s="74" customFormat="1" ht="12.75">
      <c r="A8" s="72"/>
      <c r="B8" s="73" t="s">
        <v>4</v>
      </c>
      <c r="C8" s="28"/>
      <c r="D8" s="28"/>
      <c r="E8" s="54"/>
      <c r="F8" s="54"/>
      <c r="G8" s="54"/>
      <c r="H8" s="54"/>
      <c r="I8" s="70"/>
      <c r="J8" s="71"/>
      <c r="K8" s="68"/>
      <c r="L8" s="68"/>
      <c r="M8" s="68"/>
    </row>
    <row r="9" spans="1:13" s="74" customFormat="1" ht="12.75">
      <c r="A9" s="72">
        <v>1</v>
      </c>
      <c r="B9" s="60" t="s">
        <v>18</v>
      </c>
      <c r="C9" s="75">
        <v>181137.31074</v>
      </c>
      <c r="D9" s="62">
        <v>179918.26677000005</v>
      </c>
      <c r="E9" s="54">
        <f>'koncowki unijne zł'!E10/1000</f>
        <v>4902.128519999999</v>
      </c>
      <c r="F9" s="54">
        <f>'koncowki unijne zł'!F10/1000</f>
        <v>4693.5018</v>
      </c>
      <c r="G9" s="54">
        <f>'koncowki unijne zł'!G10/1000</f>
        <v>4585.70275</v>
      </c>
      <c r="H9" s="54">
        <f>'koncowki unijne zł'!H10/1000</f>
        <v>4412.224180000001</v>
      </c>
      <c r="I9" s="70">
        <f aca="true" t="shared" si="0" ref="I9:I71">F9/D9*100</f>
        <v>2.6086855349712628</v>
      </c>
      <c r="J9" s="71">
        <f aca="true" t="shared" si="1" ref="J9:J71">H9/D9*100</f>
        <v>2.4523492023410847</v>
      </c>
      <c r="K9" s="68"/>
      <c r="L9" s="68"/>
      <c r="M9" s="68"/>
    </row>
    <row r="10" spans="1:13" s="74" customFormat="1" ht="12.75">
      <c r="A10" s="72">
        <v>2</v>
      </c>
      <c r="B10" s="60" t="s">
        <v>19</v>
      </c>
      <c r="C10" s="54">
        <v>201591.53317999994</v>
      </c>
      <c r="D10" s="54">
        <v>203536.28034</v>
      </c>
      <c r="E10" s="54">
        <f>'koncowki unijne zł'!E11/1000</f>
        <v>2356.9180699999997</v>
      </c>
      <c r="F10" s="54">
        <f>'koncowki unijne zł'!F11/1000</f>
        <v>2191.62924</v>
      </c>
      <c r="G10" s="54">
        <f>'koncowki unijne zł'!G11/1000</f>
        <v>1983.25498</v>
      </c>
      <c r="H10" s="54">
        <f>'koncowki unijne zł'!H11/1000</f>
        <v>1802.99559</v>
      </c>
      <c r="I10" s="70">
        <f t="shared" si="0"/>
        <v>1.0767757160241718</v>
      </c>
      <c r="J10" s="71">
        <f t="shared" si="1"/>
        <v>0.8858349906896996</v>
      </c>
      <c r="K10" s="68"/>
      <c r="L10" s="68"/>
      <c r="M10" s="68"/>
    </row>
    <row r="11" spans="1:13" s="74" customFormat="1" ht="12.75">
      <c r="A11" s="72">
        <v>3</v>
      </c>
      <c r="B11" s="60" t="s">
        <v>20</v>
      </c>
      <c r="C11" s="54">
        <v>74836.93714</v>
      </c>
      <c r="D11" s="54">
        <v>69833.52484999997</v>
      </c>
      <c r="E11" s="54">
        <f>'koncowki unijne zł'!E12/1000</f>
        <v>697.2978899999999</v>
      </c>
      <c r="F11" s="54">
        <f>'koncowki unijne zł'!F12/1000</f>
        <v>708.9830400000001</v>
      </c>
      <c r="G11" s="54">
        <f>'koncowki unijne zł'!G12/1000</f>
        <v>641.4510799999999</v>
      </c>
      <c r="H11" s="54">
        <f>'koncowki unijne zł'!H12/1000</f>
        <v>651.63014</v>
      </c>
      <c r="I11" s="70">
        <f t="shared" si="0"/>
        <v>1.0152473923131784</v>
      </c>
      <c r="J11" s="71">
        <f t="shared" si="1"/>
        <v>0.933119359791274</v>
      </c>
      <c r="K11" s="68"/>
      <c r="L11" s="68"/>
      <c r="M11" s="68"/>
    </row>
    <row r="12" spans="1:13" s="74" customFormat="1" ht="12.75">
      <c r="A12" s="72">
        <v>4</v>
      </c>
      <c r="B12" s="60" t="s">
        <v>21</v>
      </c>
      <c r="C12" s="54">
        <v>331991.907</v>
      </c>
      <c r="D12" s="54">
        <v>326852.0352500003</v>
      </c>
      <c r="E12" s="54">
        <f>'koncowki unijne zł'!E13/1000</f>
        <v>5119.184</v>
      </c>
      <c r="F12" s="54">
        <f>'koncowki unijne zł'!F13/1000</f>
        <v>4525.24454</v>
      </c>
      <c r="G12" s="54">
        <f>'koncowki unijne zł'!G13/1000</f>
        <v>5035.713</v>
      </c>
      <c r="H12" s="54">
        <f>'koncowki unijne zł'!H13/1000</f>
        <v>4491.68166</v>
      </c>
      <c r="I12" s="70">
        <f t="shared" si="0"/>
        <v>1.3844933033807674</v>
      </c>
      <c r="J12" s="71">
        <f t="shared" si="1"/>
        <v>1.374224779284129</v>
      </c>
      <c r="K12" s="68"/>
      <c r="L12" s="68"/>
      <c r="M12" s="68"/>
    </row>
    <row r="13" spans="1:13" s="74" customFormat="1" ht="12.75">
      <c r="A13" s="72">
        <v>5</v>
      </c>
      <c r="B13" s="60" t="s">
        <v>22</v>
      </c>
      <c r="C13" s="54">
        <v>170843.94703</v>
      </c>
      <c r="D13" s="54">
        <v>170625.20818000007</v>
      </c>
      <c r="E13" s="54">
        <f>'koncowki unijne zł'!E14/1000</f>
        <v>19221.1236</v>
      </c>
      <c r="F13" s="54">
        <f>'koncowki unijne zł'!F14/1000</f>
        <v>19183.15107</v>
      </c>
      <c r="G13" s="54">
        <f>'koncowki unijne zł'!G14/1000</f>
        <v>12359.17859</v>
      </c>
      <c r="H13" s="54">
        <f>'koncowki unijne zł'!H14/1000</f>
        <v>12321.897860000001</v>
      </c>
      <c r="I13" s="70">
        <f t="shared" si="0"/>
        <v>11.242858704537284</v>
      </c>
      <c r="J13" s="71">
        <f t="shared" si="1"/>
        <v>7.221616308301342</v>
      </c>
      <c r="K13" s="68"/>
      <c r="L13" s="68"/>
      <c r="M13" s="68"/>
    </row>
    <row r="14" spans="1:13" s="74" customFormat="1" ht="12.75">
      <c r="A14" s="72">
        <v>6</v>
      </c>
      <c r="B14" s="60" t="s">
        <v>23</v>
      </c>
      <c r="C14" s="54">
        <v>142623.819</v>
      </c>
      <c r="D14" s="54">
        <v>142393.64359</v>
      </c>
      <c r="E14" s="54">
        <f>'koncowki unijne zł'!E15/1000</f>
        <v>514.989</v>
      </c>
      <c r="F14" s="54">
        <f>'koncowki unijne zł'!F15/1000</f>
        <v>1174.82979</v>
      </c>
      <c r="G14" s="54">
        <f>'koncowki unijne zł'!G15/1000</f>
        <v>510.123</v>
      </c>
      <c r="H14" s="54">
        <f>'koncowki unijne zł'!H15/1000</f>
        <v>1169.9776900000002</v>
      </c>
      <c r="I14" s="70">
        <f t="shared" si="0"/>
        <v>0.8250577486328933</v>
      </c>
      <c r="J14" s="71">
        <f t="shared" si="1"/>
        <v>0.8216502229332414</v>
      </c>
      <c r="K14" s="68"/>
      <c r="L14" s="68"/>
      <c r="M14" s="68"/>
    </row>
    <row r="15" spans="1:13" s="74" customFormat="1" ht="12.75">
      <c r="A15" s="72">
        <v>7</v>
      </c>
      <c r="B15" s="60" t="s">
        <v>24</v>
      </c>
      <c r="C15" s="54">
        <v>108656.14442000001</v>
      </c>
      <c r="D15" s="54">
        <v>116369.38030000002</v>
      </c>
      <c r="E15" s="54">
        <f>'koncowki unijne zł'!E16/1000</f>
        <v>235.566</v>
      </c>
      <c r="F15" s="54">
        <f>'koncowki unijne zł'!F16/1000</f>
        <v>462.59719</v>
      </c>
      <c r="G15" s="54">
        <f>'koncowki unijne zł'!G16/1000</f>
        <v>210.246</v>
      </c>
      <c r="H15" s="54">
        <f>'koncowki unijne zł'!H16/1000</f>
        <v>437.27719</v>
      </c>
      <c r="I15" s="70">
        <f t="shared" si="0"/>
        <v>0.39752483755385265</v>
      </c>
      <c r="J15" s="71">
        <f t="shared" si="1"/>
        <v>0.37576653658608505</v>
      </c>
      <c r="K15" s="68"/>
      <c r="L15" s="68"/>
      <c r="M15" s="68"/>
    </row>
    <row r="16" spans="1:13" s="74" customFormat="1" ht="12.75">
      <c r="A16" s="72">
        <v>8</v>
      </c>
      <c r="B16" s="60" t="s">
        <v>25</v>
      </c>
      <c r="C16" s="54">
        <v>140077.44739000002</v>
      </c>
      <c r="D16" s="54">
        <v>140006.67978000006</v>
      </c>
      <c r="E16" s="54">
        <f>'koncowki unijne zł'!E17/1000</f>
        <v>4211.45121</v>
      </c>
      <c r="F16" s="54">
        <f>'koncowki unijne zł'!F17/1000</f>
        <v>4580.696390000001</v>
      </c>
      <c r="G16" s="54">
        <f>'koncowki unijne zł'!G17/1000</f>
        <v>4183.11143</v>
      </c>
      <c r="H16" s="54">
        <f>'koncowki unijne zł'!H17/1000</f>
        <v>4525.89232</v>
      </c>
      <c r="I16" s="70">
        <f t="shared" si="0"/>
        <v>3.2717698878352754</v>
      </c>
      <c r="J16" s="71">
        <f t="shared" si="1"/>
        <v>3.232625991211116</v>
      </c>
      <c r="K16" s="68"/>
      <c r="L16" s="68"/>
      <c r="M16" s="68"/>
    </row>
    <row r="17" spans="1:13" s="74" customFormat="1" ht="12.75">
      <c r="A17" s="72">
        <v>9</v>
      </c>
      <c r="B17" s="60" t="s">
        <v>26</v>
      </c>
      <c r="C17" s="54">
        <v>156427.81176999997</v>
      </c>
      <c r="D17" s="54">
        <v>160842.47850000003</v>
      </c>
      <c r="E17" s="54">
        <f>'koncowki unijne zł'!E18/1000</f>
        <v>857.64622</v>
      </c>
      <c r="F17" s="54">
        <f>'koncowki unijne zł'!F18/1000</f>
        <v>640.6151100000001</v>
      </c>
      <c r="G17" s="54">
        <f>'koncowki unijne zł'!G18/1000</f>
        <v>791.15473</v>
      </c>
      <c r="H17" s="54">
        <f>'koncowki unijne zł'!H18/1000</f>
        <v>635.1255600000001</v>
      </c>
      <c r="I17" s="70">
        <f t="shared" si="0"/>
        <v>0.39828726588542346</v>
      </c>
      <c r="J17" s="71">
        <f t="shared" si="1"/>
        <v>0.39487426824251526</v>
      </c>
      <c r="K17" s="68"/>
      <c r="L17" s="68"/>
      <c r="M17" s="68"/>
    </row>
    <row r="18" spans="1:13" s="74" customFormat="1" ht="12.75">
      <c r="A18" s="72">
        <v>10</v>
      </c>
      <c r="B18" s="60" t="s">
        <v>27</v>
      </c>
      <c r="C18" s="54">
        <v>126089.27457</v>
      </c>
      <c r="D18" s="54">
        <v>122045.45148999999</v>
      </c>
      <c r="E18" s="54">
        <f>'koncowki unijne zł'!E19/1000</f>
        <v>1140.9401400000002</v>
      </c>
      <c r="F18" s="54">
        <f>'koncowki unijne zł'!F19/1000</f>
        <v>1640.4261699999997</v>
      </c>
      <c r="G18" s="54">
        <f>'koncowki unijne zł'!G19/1000</f>
        <v>906.6949599999999</v>
      </c>
      <c r="H18" s="54">
        <f>'koncowki unijne zł'!H19/1000</f>
        <v>1380.41655</v>
      </c>
      <c r="I18" s="70">
        <f t="shared" si="0"/>
        <v>1.3441108619557287</v>
      </c>
      <c r="J18" s="71">
        <f t="shared" si="1"/>
        <v>1.131067592562519</v>
      </c>
      <c r="K18" s="68"/>
      <c r="L18" s="68"/>
      <c r="M18" s="68"/>
    </row>
    <row r="19" spans="1:13" s="74" customFormat="1" ht="12.75">
      <c r="A19" s="72">
        <v>11</v>
      </c>
      <c r="B19" s="60" t="s">
        <v>28</v>
      </c>
      <c r="C19" s="54">
        <v>162884.20902999997</v>
      </c>
      <c r="D19" s="54">
        <v>166369.93595999994</v>
      </c>
      <c r="E19" s="54">
        <f>'koncowki unijne zł'!E20/1000</f>
        <v>5343.15178</v>
      </c>
      <c r="F19" s="54">
        <f>'koncowki unijne zł'!F20/1000</f>
        <v>7513.78462</v>
      </c>
      <c r="G19" s="54">
        <f>'koncowki unijne zł'!G20/1000</f>
        <v>4785.14178</v>
      </c>
      <c r="H19" s="54">
        <f>'koncowki unijne zł'!H20/1000</f>
        <v>6964.50177</v>
      </c>
      <c r="I19" s="70">
        <f t="shared" si="0"/>
        <v>4.516311541892117</v>
      </c>
      <c r="J19" s="71">
        <f t="shared" si="1"/>
        <v>4.186154024651704</v>
      </c>
      <c r="K19" s="68"/>
      <c r="L19" s="68"/>
      <c r="M19" s="68"/>
    </row>
    <row r="20" spans="1:13" s="74" customFormat="1" ht="12.75">
      <c r="A20" s="72">
        <v>12</v>
      </c>
      <c r="B20" s="60" t="s">
        <v>29</v>
      </c>
      <c r="C20" s="54">
        <v>206454.74647999997</v>
      </c>
      <c r="D20" s="54">
        <v>208628.52490000005</v>
      </c>
      <c r="E20" s="54">
        <f>'koncowki unijne zł'!E21/1000</f>
        <v>7876.51825</v>
      </c>
      <c r="F20" s="54">
        <f>'koncowki unijne zł'!F21/1000</f>
        <v>8069.025409999999</v>
      </c>
      <c r="G20" s="54">
        <f>'koncowki unijne zł'!G21/1000</f>
        <v>6479.74976</v>
      </c>
      <c r="H20" s="54">
        <f>'koncowki unijne zł'!H21/1000</f>
        <v>6901.43322</v>
      </c>
      <c r="I20" s="70">
        <f t="shared" si="0"/>
        <v>3.8676520451206993</v>
      </c>
      <c r="J20" s="71">
        <f t="shared" si="1"/>
        <v>3.3080007747301092</v>
      </c>
      <c r="K20" s="68"/>
      <c r="L20" s="68"/>
      <c r="M20" s="68"/>
    </row>
    <row r="21" spans="1:13" s="74" customFormat="1" ht="12.75">
      <c r="A21" s="72">
        <v>13</v>
      </c>
      <c r="B21" s="60" t="s">
        <v>30</v>
      </c>
      <c r="C21" s="54">
        <v>76299.49021999999</v>
      </c>
      <c r="D21" s="54">
        <v>74050.03678</v>
      </c>
      <c r="E21" s="54">
        <f>'koncowki unijne zł'!E22/1000</f>
        <v>2051.66756</v>
      </c>
      <c r="F21" s="54">
        <f>'koncowki unijne zł'!F22/1000</f>
        <v>1146.3725299999999</v>
      </c>
      <c r="G21" s="54">
        <f>'koncowki unijne zł'!G22/1000</f>
        <v>1894.24154</v>
      </c>
      <c r="H21" s="54">
        <f>'koncowki unijne zł'!H22/1000</f>
        <v>1070.0480100000002</v>
      </c>
      <c r="I21" s="70">
        <f t="shared" si="0"/>
        <v>1.5481052810356213</v>
      </c>
      <c r="J21" s="71">
        <f t="shared" si="1"/>
        <v>1.4450337319602884</v>
      </c>
      <c r="K21" s="68"/>
      <c r="L21" s="68"/>
      <c r="M21" s="68"/>
    </row>
    <row r="22" spans="1:13" s="74" customFormat="1" ht="12.75">
      <c r="A22" s="72">
        <v>14</v>
      </c>
      <c r="B22" s="60" t="s">
        <v>31</v>
      </c>
      <c r="C22" s="54">
        <v>258358.70966000002</v>
      </c>
      <c r="D22" s="54">
        <v>257947.55051000003</v>
      </c>
      <c r="E22" s="54">
        <f>'koncowki unijne zł'!E23/1000</f>
        <v>8002.216</v>
      </c>
      <c r="F22" s="54">
        <f>'koncowki unijne zł'!F23/1000</f>
        <v>7807.85607</v>
      </c>
      <c r="G22" s="54">
        <f>'koncowki unijne zł'!G23/1000</f>
        <v>7847.786</v>
      </c>
      <c r="H22" s="54">
        <f>'koncowki unijne zł'!H23/1000</f>
        <v>7706.728409999999</v>
      </c>
      <c r="I22" s="70">
        <f t="shared" si="0"/>
        <v>3.0269161519707115</v>
      </c>
      <c r="J22" s="71">
        <f t="shared" si="1"/>
        <v>2.9877114144959585</v>
      </c>
      <c r="K22" s="68"/>
      <c r="L22" s="68"/>
      <c r="M22" s="68"/>
    </row>
    <row r="23" spans="1:13" s="74" customFormat="1" ht="12.75">
      <c r="A23" s="72">
        <v>15</v>
      </c>
      <c r="B23" s="60" t="s">
        <v>32</v>
      </c>
      <c r="C23" s="54">
        <v>241339.70046000002</v>
      </c>
      <c r="D23" s="54">
        <v>244068.32773999995</v>
      </c>
      <c r="E23" s="54">
        <f>'koncowki unijne zł'!E24/1000</f>
        <v>1043.3393099999998</v>
      </c>
      <c r="F23" s="54">
        <f>'koncowki unijne zł'!F24/1000</f>
        <v>1240.3331400000002</v>
      </c>
      <c r="G23" s="54">
        <f>'koncowki unijne zł'!G24/1000</f>
        <v>1007.1630799999999</v>
      </c>
      <c r="H23" s="54">
        <f>'koncowki unijne zł'!H24/1000</f>
        <v>1236.2430200000001</v>
      </c>
      <c r="I23" s="70">
        <f t="shared" si="0"/>
        <v>0.5081909445134138</v>
      </c>
      <c r="J23" s="71">
        <f t="shared" si="1"/>
        <v>0.5065151351046826</v>
      </c>
      <c r="K23" s="68"/>
      <c r="L23" s="68"/>
      <c r="M23" s="68"/>
    </row>
    <row r="24" spans="1:13" s="74" customFormat="1" ht="12.75">
      <c r="A24" s="72">
        <v>16</v>
      </c>
      <c r="B24" s="60" t="s">
        <v>33</v>
      </c>
      <c r="C24" s="54">
        <v>161508.83157999997</v>
      </c>
      <c r="D24" s="54">
        <v>160609.00153999985</v>
      </c>
      <c r="E24" s="54">
        <f>'koncowki unijne zł'!E25/1000</f>
        <v>3686.779</v>
      </c>
      <c r="F24" s="54">
        <f>'koncowki unijne zł'!F25/1000</f>
        <v>2962.7548899999997</v>
      </c>
      <c r="G24" s="54">
        <f>'koncowki unijne zł'!G25/1000</f>
        <v>3517.408</v>
      </c>
      <c r="H24" s="54">
        <f>'koncowki unijne zł'!H25/1000</f>
        <v>2800.3350199999995</v>
      </c>
      <c r="I24" s="70">
        <f t="shared" si="0"/>
        <v>1.844700397606371</v>
      </c>
      <c r="J24" s="71">
        <f t="shared" si="1"/>
        <v>1.7435728963812611</v>
      </c>
      <c r="K24" s="68"/>
      <c r="L24" s="68"/>
      <c r="M24" s="68"/>
    </row>
    <row r="25" spans="1:13" s="69" customFormat="1" ht="12.75">
      <c r="A25" s="72">
        <v>17</v>
      </c>
      <c r="B25" s="60" t="s">
        <v>34</v>
      </c>
      <c r="C25" s="54">
        <v>271352.82897</v>
      </c>
      <c r="D25" s="54">
        <v>271477.1727599999</v>
      </c>
      <c r="E25" s="54">
        <f>'koncowki unijne zł'!E26/1000</f>
        <v>16917.834</v>
      </c>
      <c r="F25" s="54">
        <f>'koncowki unijne zł'!F26/1000</f>
        <v>17340.0438</v>
      </c>
      <c r="G25" s="54">
        <f>'koncowki unijne zł'!G26/1000</f>
        <v>16108.568</v>
      </c>
      <c r="H25" s="54">
        <f>'koncowki unijne zł'!H26/1000</f>
        <v>16601.180370000002</v>
      </c>
      <c r="I25" s="70">
        <f t="shared" si="0"/>
        <v>6.387293496433127</v>
      </c>
      <c r="J25" s="71">
        <f t="shared" si="1"/>
        <v>6.11512938683663</v>
      </c>
      <c r="K25" s="68"/>
      <c r="L25" s="68"/>
      <c r="M25" s="68"/>
    </row>
    <row r="26" spans="1:13" s="18" customFormat="1" ht="15" customHeight="1">
      <c r="A26" s="16"/>
      <c r="B26" s="11" t="s">
        <v>10</v>
      </c>
      <c r="C26" s="61">
        <f aca="true" t="shared" si="2" ref="C26:H26">SUM(C9:C25)</f>
        <v>3012474.6486400003</v>
      </c>
      <c r="D26" s="61">
        <f t="shared" si="2"/>
        <v>3015573.4992400003</v>
      </c>
      <c r="E26" s="61">
        <f t="shared" si="2"/>
        <v>84178.75055000001</v>
      </c>
      <c r="F26" s="61">
        <f t="shared" si="2"/>
        <v>85881.84479999999</v>
      </c>
      <c r="G26" s="61">
        <f t="shared" si="2"/>
        <v>72846.68867999999</v>
      </c>
      <c r="H26" s="61">
        <f t="shared" si="2"/>
        <v>75109.58856</v>
      </c>
      <c r="I26" s="63">
        <f t="shared" si="0"/>
        <v>2.847944008714905</v>
      </c>
      <c r="J26" s="64">
        <f t="shared" si="1"/>
        <v>2.4907231934134417</v>
      </c>
      <c r="K26" s="17"/>
      <c r="L26" s="17"/>
      <c r="M26" s="17"/>
    </row>
    <row r="27" spans="1:13" s="74" customFormat="1" ht="12.75">
      <c r="A27" s="72"/>
      <c r="B27" s="73" t="s">
        <v>5</v>
      </c>
      <c r="C27" s="61"/>
      <c r="D27" s="61"/>
      <c r="E27" s="54"/>
      <c r="F27" s="54"/>
      <c r="G27" s="54"/>
      <c r="H27" s="54"/>
      <c r="I27" s="70"/>
      <c r="J27" s="71"/>
      <c r="K27" s="68"/>
      <c r="L27" s="68"/>
      <c r="M27" s="68"/>
    </row>
    <row r="28" spans="1:13" s="74" customFormat="1" ht="12.75">
      <c r="A28" s="72">
        <v>1</v>
      </c>
      <c r="B28" s="76" t="s">
        <v>35</v>
      </c>
      <c r="C28" s="54">
        <v>1572719.5973200004</v>
      </c>
      <c r="D28" s="54">
        <v>1577371.2885299998</v>
      </c>
      <c r="E28" s="54">
        <f>'koncowki unijne zł'!E29/1000</f>
        <v>38153.11466000001</v>
      </c>
      <c r="F28" s="54">
        <f>'koncowki unijne zł'!F29/1000</f>
        <v>34997.02238</v>
      </c>
      <c r="G28" s="54">
        <f>'koncowki unijne zł'!G29/1000</f>
        <v>37742.50497</v>
      </c>
      <c r="H28" s="54">
        <f>'koncowki unijne zł'!H29/1000</f>
        <v>34721.99363000001</v>
      </c>
      <c r="I28" s="70">
        <f t="shared" si="0"/>
        <v>2.218692747515063</v>
      </c>
      <c r="J28" s="71">
        <f t="shared" si="1"/>
        <v>2.201256855788119</v>
      </c>
      <c r="K28" s="68"/>
      <c r="L28" s="68"/>
      <c r="M28" s="68"/>
    </row>
    <row r="29" spans="1:13" s="74" customFormat="1" ht="12.75">
      <c r="A29" s="72">
        <v>2</v>
      </c>
      <c r="B29" s="76" t="s">
        <v>36</v>
      </c>
      <c r="C29" s="54">
        <v>1200393.504</v>
      </c>
      <c r="D29" s="54">
        <v>1113778.4813599994</v>
      </c>
      <c r="E29" s="54">
        <f>'koncowki unijne zł'!E30/1000</f>
        <v>126363.335</v>
      </c>
      <c r="F29" s="54">
        <f>'koncowki unijne zł'!F30/1000</f>
        <v>64609.62426999999</v>
      </c>
      <c r="G29" s="54">
        <f>'koncowki unijne zł'!G30/1000</f>
        <v>117003.84</v>
      </c>
      <c r="H29" s="54">
        <f>'koncowki unijne zł'!H30/1000</f>
        <v>59548.433170000004</v>
      </c>
      <c r="I29" s="70">
        <f t="shared" si="0"/>
        <v>5.800940254394863</v>
      </c>
      <c r="J29" s="71">
        <f t="shared" si="1"/>
        <v>5.346523942291228</v>
      </c>
      <c r="K29" s="68"/>
      <c r="L29" s="68"/>
      <c r="M29" s="68"/>
    </row>
    <row r="30" spans="1:13" s="74" customFormat="1" ht="12.75">
      <c r="A30" s="72">
        <v>3</v>
      </c>
      <c r="B30" s="76" t="s">
        <v>37</v>
      </c>
      <c r="C30" s="54">
        <v>821037.0831000003</v>
      </c>
      <c r="D30" s="54">
        <v>822107.1626900005</v>
      </c>
      <c r="E30" s="54">
        <f>'koncowki unijne zł'!E31/1000</f>
        <v>15073.673550000001</v>
      </c>
      <c r="F30" s="54">
        <f>'koncowki unijne zł'!F31/1000</f>
        <v>10783.42591</v>
      </c>
      <c r="G30" s="54">
        <f>'koncowki unijne zł'!G31/1000</f>
        <v>14949.841190000001</v>
      </c>
      <c r="H30" s="54">
        <f>'koncowki unijne zł'!H31/1000</f>
        <v>10727.45946</v>
      </c>
      <c r="I30" s="70">
        <f t="shared" si="0"/>
        <v>1.3116812989094715</v>
      </c>
      <c r="J30" s="71">
        <f t="shared" si="1"/>
        <v>1.3048736158554917</v>
      </c>
      <c r="K30" s="68"/>
      <c r="L30" s="68"/>
      <c r="M30" s="68"/>
    </row>
    <row r="31" spans="1:13" s="74" customFormat="1" ht="12.75">
      <c r="A31" s="72">
        <v>4</v>
      </c>
      <c r="B31" s="76" t="s">
        <v>38</v>
      </c>
      <c r="C31" s="54">
        <v>1871988.833</v>
      </c>
      <c r="D31" s="54">
        <v>1687916.0013000015</v>
      </c>
      <c r="E31" s="54">
        <f>'koncowki unijne zł'!E32/1000</f>
        <v>288565.011</v>
      </c>
      <c r="F31" s="54">
        <f>'koncowki unijne zł'!F32/1000</f>
        <v>82636.45403</v>
      </c>
      <c r="G31" s="54">
        <f>'koncowki unijne zł'!G32/1000</f>
        <v>288436.802</v>
      </c>
      <c r="H31" s="54">
        <f>'koncowki unijne zł'!H32/1000</f>
        <v>82238.46065999998</v>
      </c>
      <c r="I31" s="70">
        <f t="shared" si="0"/>
        <v>4.895768152346144</v>
      </c>
      <c r="J31" s="71">
        <f t="shared" si="1"/>
        <v>4.872189172723136</v>
      </c>
      <c r="K31" s="68"/>
      <c r="L31" s="68"/>
      <c r="M31" s="68"/>
    </row>
    <row r="32" spans="1:13" s="74" customFormat="1" ht="12.75">
      <c r="A32" s="72">
        <v>5</v>
      </c>
      <c r="B32" s="76" t="s">
        <v>39</v>
      </c>
      <c r="C32" s="54">
        <v>1119009.3401</v>
      </c>
      <c r="D32" s="54">
        <v>1110097.5764300008</v>
      </c>
      <c r="E32" s="54">
        <f>'koncowki unijne zł'!E33/1000</f>
        <v>107362.91681</v>
      </c>
      <c r="F32" s="54">
        <f>'koncowki unijne zł'!F33/1000</f>
        <v>104057.91552000001</v>
      </c>
      <c r="G32" s="54">
        <f>'koncowki unijne zł'!G33/1000</f>
        <v>106946.41102</v>
      </c>
      <c r="H32" s="54">
        <f>'koncowki unijne zł'!H33/1000</f>
        <v>103646.35673</v>
      </c>
      <c r="I32" s="70">
        <f t="shared" si="0"/>
        <v>9.373762967273857</v>
      </c>
      <c r="J32" s="71">
        <f t="shared" si="1"/>
        <v>9.336688857867767</v>
      </c>
      <c r="K32" s="68"/>
      <c r="L32" s="68"/>
      <c r="M32" s="68"/>
    </row>
    <row r="33" spans="1:13" s="74" customFormat="1" ht="12.75">
      <c r="A33" s="72">
        <v>6</v>
      </c>
      <c r="B33" s="76" t="s">
        <v>40</v>
      </c>
      <c r="C33" s="54">
        <v>1566227.1686799997</v>
      </c>
      <c r="D33" s="54">
        <v>1588746.417459999</v>
      </c>
      <c r="E33" s="54">
        <f>'koncowki unijne zł'!E34/1000</f>
        <v>45543.36617</v>
      </c>
      <c r="F33" s="54">
        <f>'koncowki unijne zł'!F34/1000</f>
        <v>38246.26911000001</v>
      </c>
      <c r="G33" s="54">
        <f>'koncowki unijne zł'!G34/1000</f>
        <v>45361.96332</v>
      </c>
      <c r="H33" s="54">
        <f>'koncowki unijne zł'!H34/1000</f>
        <v>38050.276970000006</v>
      </c>
      <c r="I33" s="70">
        <f t="shared" si="0"/>
        <v>2.407323704379838</v>
      </c>
      <c r="J33" s="71">
        <f t="shared" si="1"/>
        <v>2.3949874285685384</v>
      </c>
      <c r="K33" s="68"/>
      <c r="L33" s="68"/>
      <c r="M33" s="68"/>
    </row>
    <row r="34" spans="1:13" s="74" customFormat="1" ht="12.75">
      <c r="A34" s="72">
        <v>7</v>
      </c>
      <c r="B34" s="76" t="s">
        <v>41</v>
      </c>
      <c r="C34" s="54">
        <v>653071.3544499998</v>
      </c>
      <c r="D34" s="54">
        <v>640423.3287500003</v>
      </c>
      <c r="E34" s="54">
        <f>'koncowki unijne zł'!E35/1000</f>
        <v>19141.600179999998</v>
      </c>
      <c r="F34" s="54">
        <f>'koncowki unijne zł'!F35/1000</f>
        <v>9400.405079999999</v>
      </c>
      <c r="G34" s="54">
        <f>'koncowki unijne zł'!G35/1000</f>
        <v>18304.75925</v>
      </c>
      <c r="H34" s="54">
        <f>'koncowki unijne zł'!H35/1000</f>
        <v>8967.64119</v>
      </c>
      <c r="I34" s="70">
        <f t="shared" si="0"/>
        <v>1.4678423876825386</v>
      </c>
      <c r="J34" s="71">
        <f t="shared" si="1"/>
        <v>1.4002677272083985</v>
      </c>
      <c r="K34" s="68"/>
      <c r="L34" s="68"/>
      <c r="M34" s="68"/>
    </row>
    <row r="35" spans="1:13" s="74" customFormat="1" ht="12.75">
      <c r="A35" s="72">
        <v>8</v>
      </c>
      <c r="B35" s="76" t="s">
        <v>42</v>
      </c>
      <c r="C35" s="54">
        <v>826256.7066800002</v>
      </c>
      <c r="D35" s="54">
        <v>834431.0298499999</v>
      </c>
      <c r="E35" s="54">
        <f>'koncowki unijne zł'!E36/1000</f>
        <v>12225.68311</v>
      </c>
      <c r="F35" s="54">
        <f>'koncowki unijne zł'!F36/1000</f>
        <v>10027.81731</v>
      </c>
      <c r="G35" s="54">
        <f>'koncowki unijne zł'!G36/1000</f>
        <v>12189.902259999999</v>
      </c>
      <c r="H35" s="54">
        <f>'koncowki unijne zł'!H36/1000</f>
        <v>10043.45091</v>
      </c>
      <c r="I35" s="70">
        <f t="shared" si="0"/>
        <v>1.2017550823586503</v>
      </c>
      <c r="J35" s="71">
        <f t="shared" si="1"/>
        <v>1.2036286464329404</v>
      </c>
      <c r="K35" s="68"/>
      <c r="L35" s="68"/>
      <c r="M35" s="68"/>
    </row>
    <row r="36" spans="1:13" s="74" customFormat="1" ht="12.75">
      <c r="A36" s="72">
        <v>9</v>
      </c>
      <c r="B36" s="76" t="s">
        <v>43</v>
      </c>
      <c r="C36" s="54">
        <v>3092701.299</v>
      </c>
      <c r="D36" s="54">
        <v>3003008.1155899977</v>
      </c>
      <c r="E36" s="54">
        <f>'koncowki unijne zł'!E37/1000</f>
        <v>100968.519</v>
      </c>
      <c r="F36" s="54">
        <f>'koncowki unijne zł'!F37/1000</f>
        <v>103279.91663999998</v>
      </c>
      <c r="G36" s="54">
        <f>'koncowki unijne zł'!G37/1000</f>
        <v>99556.796</v>
      </c>
      <c r="H36" s="54">
        <f>'koncowki unijne zł'!H37/1000</f>
        <v>101923.53571999999</v>
      </c>
      <c r="I36" s="70">
        <f t="shared" si="0"/>
        <v>3.4392153688771727</v>
      </c>
      <c r="J36" s="71">
        <f t="shared" si="1"/>
        <v>3.3940479611382997</v>
      </c>
      <c r="K36" s="68"/>
      <c r="L36" s="68"/>
      <c r="M36" s="68"/>
    </row>
    <row r="37" spans="1:13" s="74" customFormat="1" ht="12.75">
      <c r="A37" s="72">
        <v>10</v>
      </c>
      <c r="B37" s="76" t="s">
        <v>44</v>
      </c>
      <c r="C37" s="54">
        <v>495044.9385999999</v>
      </c>
      <c r="D37" s="54">
        <v>476967.1531599999</v>
      </c>
      <c r="E37" s="54">
        <f>'koncowki unijne zł'!E38/1000</f>
        <v>4790.96459</v>
      </c>
      <c r="F37" s="54">
        <f>'koncowki unijne zł'!F38/1000</f>
        <v>4482.73404</v>
      </c>
      <c r="G37" s="54">
        <f>'koncowki unijne zł'!G38/1000</f>
        <v>4753.69059</v>
      </c>
      <c r="H37" s="54">
        <f>'koncowki unijne zł'!H38/1000</f>
        <v>4447.944530000001</v>
      </c>
      <c r="I37" s="70">
        <f t="shared" si="0"/>
        <v>0.9398412469917514</v>
      </c>
      <c r="J37" s="71">
        <f t="shared" si="1"/>
        <v>0.9325473464014251</v>
      </c>
      <c r="K37" s="68"/>
      <c r="L37" s="68"/>
      <c r="M37" s="68"/>
    </row>
    <row r="38" spans="1:13" s="74" customFormat="1" ht="12.75">
      <c r="A38" s="72">
        <v>11</v>
      </c>
      <c r="B38" s="76" t="s">
        <v>45</v>
      </c>
      <c r="C38" s="54">
        <v>397801.87905999995</v>
      </c>
      <c r="D38" s="54">
        <v>372989.8114799999</v>
      </c>
      <c r="E38" s="54">
        <f>'koncowki unijne zł'!E39/1000</f>
        <v>14958.702070000001</v>
      </c>
      <c r="F38" s="54">
        <f>'koncowki unijne zł'!F39/1000</f>
        <v>15220.576529999998</v>
      </c>
      <c r="G38" s="54">
        <f>'koncowki unijne zł'!G39/1000</f>
        <v>14844.5834</v>
      </c>
      <c r="H38" s="54">
        <f>'koncowki unijne zł'!H39/1000</f>
        <v>15149.4245</v>
      </c>
      <c r="I38" s="70">
        <f t="shared" si="0"/>
        <v>4.080694984564247</v>
      </c>
      <c r="J38" s="71">
        <f t="shared" si="1"/>
        <v>4.061618852238361</v>
      </c>
      <c r="K38" s="68"/>
      <c r="L38" s="68"/>
      <c r="M38" s="68"/>
    </row>
    <row r="39" spans="1:13" s="74" customFormat="1" ht="12.75">
      <c r="A39" s="72">
        <v>12</v>
      </c>
      <c r="B39" s="76" t="s">
        <v>46</v>
      </c>
      <c r="C39" s="54">
        <v>1042822.94134</v>
      </c>
      <c r="D39" s="54">
        <v>1023143.0917299996</v>
      </c>
      <c r="E39" s="54">
        <f>'koncowki unijne zł'!E40/1000</f>
        <v>73558.42500999998</v>
      </c>
      <c r="F39" s="54">
        <f>'koncowki unijne zł'!F40/1000</f>
        <v>62653.14796</v>
      </c>
      <c r="G39" s="54">
        <f>'koncowki unijne zł'!G40/1000</f>
        <v>73489.96431999998</v>
      </c>
      <c r="H39" s="54">
        <f>'koncowki unijne zł'!H40/1000</f>
        <v>62592.36404</v>
      </c>
      <c r="I39" s="70">
        <f t="shared" si="0"/>
        <v>6.123595855401009</v>
      </c>
      <c r="J39" s="71">
        <f t="shared" si="1"/>
        <v>6.117654954221955</v>
      </c>
      <c r="K39" s="68"/>
      <c r="L39" s="68"/>
      <c r="M39" s="68"/>
    </row>
    <row r="40" spans="1:13" s="74" customFormat="1" ht="12.75">
      <c r="A40" s="72">
        <v>13</v>
      </c>
      <c r="B40" s="76" t="s">
        <v>47</v>
      </c>
      <c r="C40" s="54">
        <v>1054526.1657700005</v>
      </c>
      <c r="D40" s="54">
        <v>1026814.7100499995</v>
      </c>
      <c r="E40" s="54">
        <f>'koncowki unijne zł'!E41/1000</f>
        <v>59098.695129999986</v>
      </c>
      <c r="F40" s="54">
        <f>'koncowki unijne zł'!F41/1000</f>
        <v>37884.82768000001</v>
      </c>
      <c r="G40" s="54">
        <f>'koncowki unijne zł'!G41/1000</f>
        <v>58406.22950999999</v>
      </c>
      <c r="H40" s="54">
        <f>'koncowki unijne zł'!H41/1000</f>
        <v>37190.307940000006</v>
      </c>
      <c r="I40" s="70">
        <f t="shared" si="0"/>
        <v>3.68954859228256</v>
      </c>
      <c r="J40" s="71">
        <f t="shared" si="1"/>
        <v>3.621910318969726</v>
      </c>
      <c r="K40" s="68"/>
      <c r="L40" s="68"/>
      <c r="M40" s="68"/>
    </row>
    <row r="41" spans="1:13" s="74" customFormat="1" ht="12.75">
      <c r="A41" s="72">
        <v>14</v>
      </c>
      <c r="B41" s="76" t="s">
        <v>48</v>
      </c>
      <c r="C41" s="54">
        <v>454524.56262000004</v>
      </c>
      <c r="D41" s="54">
        <v>438436.6949200002</v>
      </c>
      <c r="E41" s="54">
        <f>'koncowki unijne zł'!E42/1000</f>
        <v>18205.577260000002</v>
      </c>
      <c r="F41" s="54">
        <f>'koncowki unijne zł'!F42/1000</f>
        <v>13488.27934</v>
      </c>
      <c r="G41" s="54">
        <f>'koncowki unijne zł'!G42/1000</f>
        <v>17945.66555</v>
      </c>
      <c r="H41" s="54">
        <f>'koncowki unijne zł'!H42/1000</f>
        <v>13245.58582</v>
      </c>
      <c r="I41" s="70">
        <f t="shared" si="0"/>
        <v>3.0764485491938927</v>
      </c>
      <c r="J41" s="71">
        <f t="shared" si="1"/>
        <v>3.0210942590963716</v>
      </c>
      <c r="K41" s="68"/>
      <c r="L41" s="68"/>
      <c r="M41" s="68"/>
    </row>
    <row r="42" spans="1:13" s="74" customFormat="1" ht="12.75">
      <c r="A42" s="72">
        <v>15</v>
      </c>
      <c r="B42" s="76" t="s">
        <v>49</v>
      </c>
      <c r="C42" s="54">
        <v>1380064.22761</v>
      </c>
      <c r="D42" s="54">
        <v>1310623.462470001</v>
      </c>
      <c r="E42" s="54">
        <f>'koncowki unijne zł'!E43/1000</f>
        <v>71478.81542999999</v>
      </c>
      <c r="F42" s="54">
        <f>'koncowki unijne zł'!F43/1000</f>
        <v>54155.74892</v>
      </c>
      <c r="G42" s="54">
        <f>'koncowki unijne zł'!G43/1000</f>
        <v>69423.29917</v>
      </c>
      <c r="H42" s="54">
        <f>'koncowki unijne zł'!H43/1000</f>
        <v>52182.58969999999</v>
      </c>
      <c r="I42" s="70">
        <f t="shared" si="0"/>
        <v>4.132060082148847</v>
      </c>
      <c r="J42" s="71">
        <f t="shared" si="1"/>
        <v>3.9815088920853494</v>
      </c>
      <c r="K42" s="68"/>
      <c r="L42" s="68"/>
      <c r="M42" s="68"/>
    </row>
    <row r="43" spans="1:13" s="74" customFormat="1" ht="12.75">
      <c r="A43" s="72">
        <v>16</v>
      </c>
      <c r="B43" s="76" t="s">
        <v>50</v>
      </c>
      <c r="C43" s="54">
        <v>354574.46851999994</v>
      </c>
      <c r="D43" s="54">
        <v>338526.3240299999</v>
      </c>
      <c r="E43" s="54">
        <f>'koncowki unijne zł'!E44/1000</f>
        <v>18414.019809999998</v>
      </c>
      <c r="F43" s="54">
        <f>'koncowki unijne zł'!F44/1000</f>
        <v>17912.016150000003</v>
      </c>
      <c r="G43" s="54">
        <f>'koncowki unijne zł'!G44/1000</f>
        <v>15723.949840000001</v>
      </c>
      <c r="H43" s="54">
        <f>'koncowki unijne zł'!H44/1000</f>
        <v>15240.104620000002</v>
      </c>
      <c r="I43" s="70">
        <f t="shared" si="0"/>
        <v>5.291173796107111</v>
      </c>
      <c r="J43" s="71">
        <f t="shared" si="1"/>
        <v>4.501896466594851</v>
      </c>
      <c r="K43" s="68"/>
      <c r="L43" s="68"/>
      <c r="M43" s="68"/>
    </row>
    <row r="44" spans="1:13" s="74" customFormat="1" ht="12.75">
      <c r="A44" s="72">
        <v>17</v>
      </c>
      <c r="B44" s="76" t="s">
        <v>51</v>
      </c>
      <c r="C44" s="54">
        <v>942379.134</v>
      </c>
      <c r="D44" s="54">
        <v>940838.0627400002</v>
      </c>
      <c r="E44" s="54">
        <f>'koncowki unijne zł'!E45/1000</f>
        <v>19212.604</v>
      </c>
      <c r="F44" s="54">
        <f>'koncowki unijne zł'!F45/1000</f>
        <v>15175.407529999999</v>
      </c>
      <c r="G44" s="54">
        <f>'koncowki unijne zł'!G45/1000</f>
        <v>19148.648</v>
      </c>
      <c r="H44" s="54">
        <f>'koncowki unijne zł'!H45/1000</f>
        <v>15111.921360000002</v>
      </c>
      <c r="I44" s="70">
        <f t="shared" si="0"/>
        <v>1.6129670057995635</v>
      </c>
      <c r="J44" s="71">
        <f t="shared" si="1"/>
        <v>1.606219173997871</v>
      </c>
      <c r="K44" s="68"/>
      <c r="L44" s="68"/>
      <c r="M44" s="68"/>
    </row>
    <row r="45" spans="1:13" s="69" customFormat="1" ht="12.75">
      <c r="A45" s="72">
        <v>18</v>
      </c>
      <c r="B45" s="76" t="s">
        <v>52</v>
      </c>
      <c r="C45" s="54">
        <v>1330947.818</v>
      </c>
      <c r="D45" s="54">
        <v>1255601.8713299993</v>
      </c>
      <c r="E45" s="54">
        <f>'koncowki unijne zł'!E46/1000</f>
        <v>111014.678</v>
      </c>
      <c r="F45" s="54">
        <f>'koncowki unijne zł'!F46/1000</f>
        <v>109969.16186</v>
      </c>
      <c r="G45" s="54">
        <f>'koncowki unijne zł'!G46/1000</f>
        <v>106623.825</v>
      </c>
      <c r="H45" s="54">
        <f>'koncowki unijne zł'!H46/1000</f>
        <v>106280.00868</v>
      </c>
      <c r="I45" s="70">
        <f t="shared" si="0"/>
        <v>8.758282730457776</v>
      </c>
      <c r="J45" s="71">
        <f t="shared" si="1"/>
        <v>8.464467209452518</v>
      </c>
      <c r="K45" s="68"/>
      <c r="L45" s="68"/>
      <c r="M45" s="68"/>
    </row>
    <row r="46" spans="1:13" s="74" customFormat="1" ht="12.75">
      <c r="A46" s="72">
        <v>19</v>
      </c>
      <c r="B46" s="76" t="s">
        <v>53</v>
      </c>
      <c r="C46" s="54">
        <v>563461.3465599997</v>
      </c>
      <c r="D46" s="54">
        <v>450943.6373099999</v>
      </c>
      <c r="E46" s="54">
        <f>'koncowki unijne zł'!E47/1000</f>
        <v>36512.13650999999</v>
      </c>
      <c r="F46" s="54">
        <f>'koncowki unijne zł'!F47/1000</f>
        <v>7124.964250000001</v>
      </c>
      <c r="G46" s="54">
        <f>'koncowki unijne zł'!G47/1000</f>
        <v>34023.834590000006</v>
      </c>
      <c r="H46" s="54">
        <f>'koncowki unijne zł'!H47/1000</f>
        <v>6753.37695</v>
      </c>
      <c r="I46" s="70">
        <f t="shared" si="0"/>
        <v>1.580012147970937</v>
      </c>
      <c r="J46" s="71">
        <f t="shared" si="1"/>
        <v>1.4976099874223108</v>
      </c>
      <c r="K46" s="68"/>
      <c r="L46" s="68"/>
      <c r="M46" s="68"/>
    </row>
    <row r="47" spans="1:13" s="18" customFormat="1" ht="17.25" customHeight="1">
      <c r="A47" s="16"/>
      <c r="B47" s="12" t="s">
        <v>11</v>
      </c>
      <c r="C47" s="61">
        <f aca="true" t="shared" si="3" ref="C47:H47">SUM(C28:C46)</f>
        <v>20739552.368410002</v>
      </c>
      <c r="D47" s="61">
        <f t="shared" si="3"/>
        <v>20012764.221180003</v>
      </c>
      <c r="E47" s="61">
        <f t="shared" si="3"/>
        <v>1180641.8372900002</v>
      </c>
      <c r="F47" s="61">
        <f t="shared" si="3"/>
        <v>796105.7145100001</v>
      </c>
      <c r="G47" s="61">
        <f t="shared" si="3"/>
        <v>1154876.5099800003</v>
      </c>
      <c r="H47" s="61">
        <f t="shared" si="3"/>
        <v>778061.2365799999</v>
      </c>
      <c r="I47" s="63">
        <f t="shared" si="0"/>
        <v>3.977989775482698</v>
      </c>
      <c r="J47" s="64">
        <f t="shared" si="1"/>
        <v>3.8878249300341947</v>
      </c>
      <c r="K47" s="17"/>
      <c r="L47" s="17"/>
      <c r="M47" s="17"/>
    </row>
    <row r="48" spans="1:13" s="74" customFormat="1" ht="12.75">
      <c r="A48" s="72"/>
      <c r="B48" s="77" t="s">
        <v>6</v>
      </c>
      <c r="C48" s="54"/>
      <c r="D48" s="54"/>
      <c r="E48" s="54"/>
      <c r="F48" s="54"/>
      <c r="G48" s="54"/>
      <c r="H48" s="54"/>
      <c r="I48" s="70"/>
      <c r="J48" s="71"/>
      <c r="K48" s="68"/>
      <c r="L48" s="68"/>
      <c r="M48" s="68"/>
    </row>
    <row r="49" spans="1:13" s="74" customFormat="1" ht="12.75">
      <c r="A49" s="72"/>
      <c r="B49" s="77" t="s">
        <v>7</v>
      </c>
      <c r="C49" s="61"/>
      <c r="D49" s="61"/>
      <c r="E49" s="54"/>
      <c r="F49" s="54"/>
      <c r="G49" s="54"/>
      <c r="H49" s="54"/>
      <c r="I49" s="70"/>
      <c r="J49" s="71"/>
      <c r="K49" s="68"/>
      <c r="L49" s="68"/>
      <c r="M49" s="68"/>
    </row>
    <row r="50" spans="1:13" s="74" customFormat="1" ht="12.75">
      <c r="A50" s="72">
        <v>1</v>
      </c>
      <c r="B50" s="76" t="s">
        <v>54</v>
      </c>
      <c r="C50" s="54">
        <v>317397.8000599999</v>
      </c>
      <c r="D50" s="54">
        <v>316661.9048599999</v>
      </c>
      <c r="E50" s="54">
        <f>'koncowki unijne zł'!E51/1000</f>
        <v>8173.04423</v>
      </c>
      <c r="F50" s="54">
        <f>'koncowki unijne zł'!F51/1000</f>
        <v>9482.63999</v>
      </c>
      <c r="G50" s="54">
        <f>'koncowki unijne zł'!G51/1000</f>
        <v>8161.07948</v>
      </c>
      <c r="H50" s="54">
        <f>'koncowki unijne zł'!H51/1000</f>
        <v>9328.50864</v>
      </c>
      <c r="I50" s="70">
        <f t="shared" si="0"/>
        <v>2.9945629216726877</v>
      </c>
      <c r="J50" s="71">
        <f t="shared" si="1"/>
        <v>2.94588913185634</v>
      </c>
      <c r="K50" s="68"/>
      <c r="L50" s="68"/>
      <c r="M50" s="68"/>
    </row>
    <row r="51" spans="1:13" s="74" customFormat="1" ht="12.75">
      <c r="A51" s="72">
        <v>2</v>
      </c>
      <c r="B51" s="76" t="s">
        <v>55</v>
      </c>
      <c r="C51" s="54">
        <v>160931.97992999997</v>
      </c>
      <c r="D51" s="54">
        <v>150368.7692399999</v>
      </c>
      <c r="E51" s="54">
        <f>'koncowki unijne zł'!E52/1000</f>
        <v>11311.01808</v>
      </c>
      <c r="F51" s="54">
        <f>'koncowki unijne zł'!F52/1000</f>
        <v>8735.18388</v>
      </c>
      <c r="G51" s="54">
        <f>'koncowki unijne zł'!G52/1000</f>
        <v>11254.01808</v>
      </c>
      <c r="H51" s="54">
        <f>'koncowki unijne zł'!H52/1000</f>
        <v>8731.58388</v>
      </c>
      <c r="I51" s="70">
        <f t="shared" si="0"/>
        <v>5.809174288085039</v>
      </c>
      <c r="J51" s="71">
        <f t="shared" si="1"/>
        <v>5.806780173922773</v>
      </c>
      <c r="K51" s="68"/>
      <c r="L51" s="68"/>
      <c r="M51" s="68"/>
    </row>
    <row r="52" spans="1:13" s="74" customFormat="1" ht="12.75">
      <c r="A52" s="72">
        <v>3</v>
      </c>
      <c r="B52" s="76" t="s">
        <v>56</v>
      </c>
      <c r="C52" s="54">
        <v>219953.61222000004</v>
      </c>
      <c r="D52" s="54">
        <v>213864.52691000004</v>
      </c>
      <c r="E52" s="54">
        <f>'koncowki unijne zł'!E53/1000</f>
        <v>8070.93217</v>
      </c>
      <c r="F52" s="54">
        <f>'koncowki unijne zł'!F53/1000</f>
        <v>1828.5256499999998</v>
      </c>
      <c r="G52" s="54">
        <f>'koncowki unijne zł'!G53/1000</f>
        <v>7387.227049999999</v>
      </c>
      <c r="H52" s="54">
        <f>'koncowki unijne zł'!H53/1000</f>
        <v>1833.3829800000005</v>
      </c>
      <c r="I52" s="70">
        <f t="shared" si="0"/>
        <v>0.8549924928735343</v>
      </c>
      <c r="J52" s="71">
        <f t="shared" si="1"/>
        <v>0.8572637110461696</v>
      </c>
      <c r="K52" s="68"/>
      <c r="L52" s="68"/>
      <c r="M52" s="68"/>
    </row>
    <row r="53" spans="1:13" s="74" customFormat="1" ht="12.75">
      <c r="A53" s="72">
        <v>4</v>
      </c>
      <c r="B53" s="76" t="s">
        <v>57</v>
      </c>
      <c r="C53" s="54">
        <v>335927.72845999995</v>
      </c>
      <c r="D53" s="54">
        <v>329322.7249599999</v>
      </c>
      <c r="E53" s="54">
        <f>'koncowki unijne zł'!E54/1000</f>
        <v>20059.0625</v>
      </c>
      <c r="F53" s="54">
        <f>'koncowki unijne zł'!F54/1000</f>
        <v>19890.911190000003</v>
      </c>
      <c r="G53" s="54">
        <f>'koncowki unijne zł'!G54/1000</f>
        <v>19726.4245</v>
      </c>
      <c r="H53" s="54">
        <f>'koncowki unijne zł'!H54/1000</f>
        <v>18400.42359</v>
      </c>
      <c r="I53" s="70">
        <f t="shared" si="0"/>
        <v>6.039944917987663</v>
      </c>
      <c r="J53" s="71">
        <f t="shared" si="1"/>
        <v>5.587353132777261</v>
      </c>
      <c r="K53" s="68"/>
      <c r="L53" s="68"/>
      <c r="M53" s="68"/>
    </row>
    <row r="54" spans="1:13" s="74" customFormat="1" ht="12.75">
      <c r="A54" s="72">
        <v>5</v>
      </c>
      <c r="B54" s="76" t="s">
        <v>58</v>
      </c>
      <c r="C54" s="54">
        <v>73476.96045</v>
      </c>
      <c r="D54" s="54">
        <v>68362.56027000002</v>
      </c>
      <c r="E54" s="54">
        <f>'koncowki unijne zł'!E55/1000</f>
        <v>9678.146859999999</v>
      </c>
      <c r="F54" s="54">
        <f>'koncowki unijne zł'!F55/1000</f>
        <v>8710.058379999999</v>
      </c>
      <c r="G54" s="54">
        <f>'koncowki unijne zł'!G55/1000</f>
        <v>9456.7771</v>
      </c>
      <c r="H54" s="54">
        <f>'koncowki unijne zł'!H55/1000</f>
        <v>8679.688619999999</v>
      </c>
      <c r="I54" s="70">
        <f t="shared" si="0"/>
        <v>12.7409774379417</v>
      </c>
      <c r="J54" s="71">
        <f t="shared" si="1"/>
        <v>12.696552887602957</v>
      </c>
      <c r="K54" s="68"/>
      <c r="L54" s="68"/>
      <c r="M54" s="68"/>
    </row>
    <row r="55" spans="1:13" s="74" customFormat="1" ht="12.75">
      <c r="A55" s="72">
        <v>6</v>
      </c>
      <c r="B55" s="76" t="s">
        <v>59</v>
      </c>
      <c r="C55" s="54">
        <v>58096.77968</v>
      </c>
      <c r="D55" s="54">
        <v>58625.86058</v>
      </c>
      <c r="E55" s="54">
        <f>'koncowki unijne zł'!E56/1000</f>
        <v>3327.06262</v>
      </c>
      <c r="F55" s="54">
        <f>'koncowki unijne zł'!F56/1000</f>
        <v>3795.99327</v>
      </c>
      <c r="G55" s="54">
        <f>'koncowki unijne zł'!G56/1000</f>
        <v>3327.06262</v>
      </c>
      <c r="H55" s="54">
        <f>'koncowki unijne zł'!H56/1000</f>
        <v>3795.99327</v>
      </c>
      <c r="I55" s="70">
        <f t="shared" si="0"/>
        <v>6.474946776806871</v>
      </c>
      <c r="J55" s="71">
        <f t="shared" si="1"/>
        <v>6.474946776806871</v>
      </c>
      <c r="K55" s="68"/>
      <c r="L55" s="68"/>
      <c r="M55" s="68"/>
    </row>
    <row r="56" spans="1:13" s="74" customFormat="1" ht="12.75">
      <c r="A56" s="72">
        <v>7</v>
      </c>
      <c r="B56" s="76" t="s">
        <v>60</v>
      </c>
      <c r="C56" s="54">
        <v>235680.97219000003</v>
      </c>
      <c r="D56" s="54">
        <v>246460.71213999993</v>
      </c>
      <c r="E56" s="54">
        <f>'koncowki unijne zł'!E57/1000</f>
        <v>2555.3388</v>
      </c>
      <c r="F56" s="54">
        <f>'koncowki unijne zł'!F57/1000</f>
        <v>952.48975</v>
      </c>
      <c r="G56" s="54">
        <f>'koncowki unijne zł'!G57/1000</f>
        <v>2525.9844</v>
      </c>
      <c r="H56" s="54">
        <f>'koncowki unijne zł'!H57/1000</f>
        <v>949.74955</v>
      </c>
      <c r="I56" s="70">
        <f t="shared" si="0"/>
        <v>0.38646717431334293</v>
      </c>
      <c r="J56" s="71">
        <f t="shared" si="1"/>
        <v>0.3853553541062978</v>
      </c>
      <c r="K56" s="68"/>
      <c r="L56" s="68"/>
      <c r="M56" s="68"/>
    </row>
    <row r="57" spans="1:13" s="74" customFormat="1" ht="12.75">
      <c r="A57" s="72">
        <v>8</v>
      </c>
      <c r="B57" s="76" t="s">
        <v>61</v>
      </c>
      <c r="C57" s="54">
        <v>97217.08314</v>
      </c>
      <c r="D57" s="54">
        <v>91338.58496999997</v>
      </c>
      <c r="E57" s="54">
        <f>'koncowki unijne zł'!E58/1000</f>
        <v>1766.2993700000002</v>
      </c>
      <c r="F57" s="54">
        <f>'koncowki unijne zł'!F58/1000</f>
        <v>1731.7081799999999</v>
      </c>
      <c r="G57" s="54">
        <f>'koncowki unijne zł'!G58/1000</f>
        <v>1739.81412</v>
      </c>
      <c r="H57" s="54">
        <f>'koncowki unijne zł'!H58/1000</f>
        <v>1705.22293</v>
      </c>
      <c r="I57" s="70">
        <f t="shared" si="0"/>
        <v>1.8959218391315968</v>
      </c>
      <c r="J57" s="71">
        <f t="shared" si="1"/>
        <v>1.8669250575319052</v>
      </c>
      <c r="K57" s="68"/>
      <c r="L57" s="68"/>
      <c r="M57" s="68"/>
    </row>
    <row r="58" spans="1:13" s="74" customFormat="1" ht="12.75">
      <c r="A58" s="72">
        <v>9</v>
      </c>
      <c r="B58" s="76" t="s">
        <v>62</v>
      </c>
      <c r="C58" s="54">
        <v>142913.86404</v>
      </c>
      <c r="D58" s="54">
        <v>136635.88632999998</v>
      </c>
      <c r="E58" s="54">
        <f>'koncowki unijne zł'!E59/1000</f>
        <v>4658.019</v>
      </c>
      <c r="F58" s="54">
        <f>'koncowki unijne zł'!F59/1000</f>
        <v>4455.92284</v>
      </c>
      <c r="G58" s="54">
        <f>'koncowki unijne zł'!G59/1000</f>
        <v>4655.548</v>
      </c>
      <c r="H58" s="54">
        <f>'koncowki unijne zł'!H59/1000</f>
        <v>4453.45225</v>
      </c>
      <c r="I58" s="70">
        <f t="shared" si="0"/>
        <v>3.2611658325530626</v>
      </c>
      <c r="J58" s="71">
        <f t="shared" si="1"/>
        <v>3.2593576765361045</v>
      </c>
      <c r="K58" s="68"/>
      <c r="L58" s="68"/>
      <c r="M58" s="68"/>
    </row>
    <row r="59" spans="1:13" s="74" customFormat="1" ht="12.75">
      <c r="A59" s="72">
        <v>10</v>
      </c>
      <c r="B59" s="76" t="s">
        <v>63</v>
      </c>
      <c r="C59" s="54">
        <v>139483.38331000003</v>
      </c>
      <c r="D59" s="54">
        <v>139781.33469</v>
      </c>
      <c r="E59" s="54">
        <f>'koncowki unijne zł'!E60/1000</f>
        <v>2927.7190000000005</v>
      </c>
      <c r="F59" s="54">
        <f>'koncowki unijne zł'!F60/1000</f>
        <v>2837.0488700000005</v>
      </c>
      <c r="G59" s="54">
        <f>'koncowki unijne zł'!G60/1000</f>
        <v>2844.62591</v>
      </c>
      <c r="H59" s="54">
        <f>'koncowki unijne zł'!H60/1000</f>
        <v>2553.52129</v>
      </c>
      <c r="I59" s="70">
        <f t="shared" si="0"/>
        <v>2.029633553215002</v>
      </c>
      <c r="J59" s="71">
        <f t="shared" si="1"/>
        <v>1.826797043870751</v>
      </c>
      <c r="K59" s="68"/>
      <c r="L59" s="68"/>
      <c r="M59" s="68"/>
    </row>
    <row r="60" spans="1:13" s="74" customFormat="1" ht="12.75">
      <c r="A60" s="72">
        <v>11</v>
      </c>
      <c r="B60" s="76" t="s">
        <v>64</v>
      </c>
      <c r="C60" s="54">
        <v>49553.66007000002</v>
      </c>
      <c r="D60" s="54">
        <v>47173.360499999995</v>
      </c>
      <c r="E60" s="54">
        <f>'koncowki unijne zł'!E61/1000</f>
        <v>261.46742</v>
      </c>
      <c r="F60" s="54">
        <f>'koncowki unijne zł'!F61/1000</f>
        <v>261.46742</v>
      </c>
      <c r="G60" s="54">
        <f>'koncowki unijne zł'!G61/1000</f>
        <v>261.46742</v>
      </c>
      <c r="H60" s="54">
        <f>'koncowki unijne zł'!H61/1000</f>
        <v>261.46742</v>
      </c>
      <c r="I60" s="70">
        <f t="shared" si="0"/>
        <v>0.5542692257423553</v>
      </c>
      <c r="J60" s="71">
        <f t="shared" si="1"/>
        <v>0.5542692257423553</v>
      </c>
      <c r="K60" s="68"/>
      <c r="L60" s="68"/>
      <c r="M60" s="68"/>
    </row>
    <row r="61" spans="1:13" s="74" customFormat="1" ht="12.75">
      <c r="A61" s="72">
        <v>12</v>
      </c>
      <c r="B61" s="76" t="s">
        <v>65</v>
      </c>
      <c r="C61" s="54">
        <v>293518.76447</v>
      </c>
      <c r="D61" s="54">
        <v>278784.3484800001</v>
      </c>
      <c r="E61" s="54">
        <f>'koncowki unijne zł'!E62/1000</f>
        <v>17459.71375</v>
      </c>
      <c r="F61" s="54">
        <f>'koncowki unijne zł'!F62/1000</f>
        <v>12448.275230000001</v>
      </c>
      <c r="G61" s="54">
        <f>'koncowki unijne zł'!G62/1000</f>
        <v>3280.08058</v>
      </c>
      <c r="H61" s="54">
        <f>'koncowki unijne zł'!H62/1000</f>
        <v>2378.32554</v>
      </c>
      <c r="I61" s="70">
        <f t="shared" si="0"/>
        <v>4.4651987451487205</v>
      </c>
      <c r="J61" s="71">
        <f t="shared" si="1"/>
        <v>0.8531058335832724</v>
      </c>
      <c r="K61" s="68"/>
      <c r="L61" s="68"/>
      <c r="M61" s="68"/>
    </row>
    <row r="62" spans="1:13" s="74" customFormat="1" ht="12.75">
      <c r="A62" s="72">
        <v>13</v>
      </c>
      <c r="B62" s="76" t="s">
        <v>66</v>
      </c>
      <c r="C62" s="54">
        <v>176706.90048</v>
      </c>
      <c r="D62" s="54">
        <v>171490.51520999998</v>
      </c>
      <c r="E62" s="54">
        <f>'koncowki unijne zł'!E63/1000</f>
        <v>1407.9668900000001</v>
      </c>
      <c r="F62" s="54">
        <f>'koncowki unijne zł'!F63/1000</f>
        <v>1212.77646</v>
      </c>
      <c r="G62" s="54">
        <f>'koncowki unijne zł'!G63/1000</f>
        <v>1407.9668900000001</v>
      </c>
      <c r="H62" s="54">
        <f>'koncowki unijne zł'!H63/1000</f>
        <v>1209.27333</v>
      </c>
      <c r="I62" s="70">
        <f t="shared" si="0"/>
        <v>0.7071973971941746</v>
      </c>
      <c r="J62" s="71">
        <f t="shared" si="1"/>
        <v>0.7051546428204355</v>
      </c>
      <c r="K62" s="68"/>
      <c r="L62" s="68"/>
      <c r="M62" s="68"/>
    </row>
    <row r="63" spans="1:13" s="74" customFormat="1" ht="12.75">
      <c r="A63" s="72">
        <v>14</v>
      </c>
      <c r="B63" s="76" t="s">
        <v>67</v>
      </c>
      <c r="C63" s="54">
        <v>110602.26923</v>
      </c>
      <c r="D63" s="54">
        <v>110685.58291000001</v>
      </c>
      <c r="E63" s="54">
        <f>'koncowki unijne zł'!E64/1000</f>
        <v>972.10275</v>
      </c>
      <c r="F63" s="54">
        <f>'koncowki unijne zł'!F64/1000</f>
        <v>1004.2576</v>
      </c>
      <c r="G63" s="54">
        <f>'koncowki unijne zł'!G64/1000</f>
        <v>969.67637</v>
      </c>
      <c r="H63" s="54">
        <f>'koncowki unijne zł'!H64/1000</f>
        <v>1001.8312199999999</v>
      </c>
      <c r="I63" s="70">
        <f t="shared" si="0"/>
        <v>0.9073066009116795</v>
      </c>
      <c r="J63" s="71">
        <f t="shared" si="1"/>
        <v>0.9051144635653253</v>
      </c>
      <c r="K63" s="68"/>
      <c r="L63" s="68"/>
      <c r="M63" s="68"/>
    </row>
    <row r="64" spans="1:13" s="74" customFormat="1" ht="12.75">
      <c r="A64" s="72">
        <v>15</v>
      </c>
      <c r="B64" s="76" t="s">
        <v>68</v>
      </c>
      <c r="C64" s="54">
        <v>53496.69212</v>
      </c>
      <c r="D64" s="54">
        <v>44296.93517999999</v>
      </c>
      <c r="E64" s="54">
        <f>'koncowki unijne zł'!E65/1000</f>
        <v>910.764</v>
      </c>
      <c r="F64" s="54">
        <f>'koncowki unijne zł'!F65/1000</f>
        <v>142.27175</v>
      </c>
      <c r="G64" s="54">
        <f>'koncowki unijne zł'!G65/1000</f>
        <v>795.882</v>
      </c>
      <c r="H64" s="54">
        <f>'koncowki unijne zł'!H65/1000</f>
        <v>22.46483</v>
      </c>
      <c r="I64" s="70">
        <f t="shared" si="0"/>
        <v>0.3211774119854583</v>
      </c>
      <c r="J64" s="71">
        <f t="shared" si="1"/>
        <v>0.05071418577541418</v>
      </c>
      <c r="K64" s="68"/>
      <c r="L64" s="68"/>
      <c r="M64" s="68"/>
    </row>
    <row r="65" spans="1:13" s="74" customFormat="1" ht="12.75">
      <c r="A65" s="72">
        <v>16</v>
      </c>
      <c r="B65" s="76" t="s">
        <v>69</v>
      </c>
      <c r="C65" s="54">
        <v>71769.55801000004</v>
      </c>
      <c r="D65" s="54">
        <v>72031.03441999998</v>
      </c>
      <c r="E65" s="54">
        <f>'koncowki unijne zł'!E66/1000</f>
        <v>1640.17321</v>
      </c>
      <c r="F65" s="54">
        <f>'koncowki unijne zł'!F66/1000</f>
        <v>1618.0966799999999</v>
      </c>
      <c r="G65" s="54">
        <f>'koncowki unijne zł'!G66/1000</f>
        <v>1483.31704</v>
      </c>
      <c r="H65" s="54">
        <f>'koncowki unijne zł'!H66/1000</f>
        <v>1461.24051</v>
      </c>
      <c r="I65" s="70">
        <f t="shared" si="0"/>
        <v>2.246388231168762</v>
      </c>
      <c r="J65" s="71">
        <f t="shared" si="1"/>
        <v>2.0286263022126962</v>
      </c>
      <c r="K65" s="68"/>
      <c r="L65" s="68"/>
      <c r="M65" s="68"/>
    </row>
    <row r="66" spans="1:13" s="74" customFormat="1" ht="12.75">
      <c r="A66" s="72">
        <v>17</v>
      </c>
      <c r="B66" s="76" t="s">
        <v>70</v>
      </c>
      <c r="C66" s="54">
        <v>129604.91785999999</v>
      </c>
      <c r="D66" s="54">
        <v>127693.86716</v>
      </c>
      <c r="E66" s="54">
        <f>'koncowki unijne zł'!E67/1000</f>
        <v>11980.632880000001</v>
      </c>
      <c r="F66" s="54">
        <f>'koncowki unijne zł'!F67/1000</f>
        <v>11858.67878</v>
      </c>
      <c r="G66" s="54">
        <f>'koncowki unijne zł'!G67/1000</f>
        <v>11838.31132</v>
      </c>
      <c r="H66" s="54">
        <f>'koncowki unijne zł'!H67/1000</f>
        <v>11699.604319999999</v>
      </c>
      <c r="I66" s="70">
        <f t="shared" si="0"/>
        <v>9.286803699931113</v>
      </c>
      <c r="J66" s="71">
        <f t="shared" si="1"/>
        <v>9.16222883698904</v>
      </c>
      <c r="K66" s="68"/>
      <c r="L66" s="68"/>
      <c r="M66" s="68"/>
    </row>
    <row r="67" spans="1:13" s="74" customFormat="1" ht="12.75">
      <c r="A67" s="72">
        <v>18</v>
      </c>
      <c r="B67" s="76" t="s">
        <v>71</v>
      </c>
      <c r="C67" s="54">
        <v>324960.77716</v>
      </c>
      <c r="D67" s="54">
        <v>333991.01038</v>
      </c>
      <c r="E67" s="54">
        <f>'koncowki unijne zł'!E68/1000</f>
        <v>6553.839</v>
      </c>
      <c r="F67" s="54">
        <f>'koncowki unijne zł'!F68/1000</f>
        <v>3885.6843</v>
      </c>
      <c r="G67" s="54">
        <f>'koncowki unijne zł'!G68/1000</f>
        <v>6545.98</v>
      </c>
      <c r="H67" s="54">
        <f>'koncowki unijne zł'!H68/1000</f>
        <v>3880.8313499999995</v>
      </c>
      <c r="I67" s="70">
        <f t="shared" si="0"/>
        <v>1.1634098461449733</v>
      </c>
      <c r="J67" s="71">
        <f t="shared" si="1"/>
        <v>1.16195682799503</v>
      </c>
      <c r="K67" s="68"/>
      <c r="L67" s="68"/>
      <c r="M67" s="68"/>
    </row>
    <row r="68" spans="1:13" s="74" customFormat="1" ht="12.75">
      <c r="A68" s="72">
        <v>19</v>
      </c>
      <c r="B68" s="76" t="s">
        <v>72</v>
      </c>
      <c r="C68" s="54">
        <v>108124.68760999998</v>
      </c>
      <c r="D68" s="54">
        <v>101215.62710999996</v>
      </c>
      <c r="E68" s="54">
        <f>'koncowki unijne zł'!E69/1000</f>
        <v>9509.44039</v>
      </c>
      <c r="F68" s="54">
        <f>'koncowki unijne zł'!F69/1000</f>
        <v>8374.67761</v>
      </c>
      <c r="G68" s="54">
        <f>'koncowki unijne zł'!G69/1000</f>
        <v>9415.179789999998</v>
      </c>
      <c r="H68" s="54">
        <f>'koncowki unijne zł'!H69/1000</f>
        <v>8280.417010000001</v>
      </c>
      <c r="I68" s="70">
        <f t="shared" si="0"/>
        <v>8.274095462451168</v>
      </c>
      <c r="J68" s="71">
        <f t="shared" si="1"/>
        <v>8.180966957800836</v>
      </c>
      <c r="K68" s="68"/>
      <c r="L68" s="68"/>
      <c r="M68" s="68"/>
    </row>
    <row r="69" spans="1:13" s="74" customFormat="1" ht="12.75">
      <c r="A69" s="72">
        <v>20</v>
      </c>
      <c r="B69" s="76" t="s">
        <v>73</v>
      </c>
      <c r="C69" s="54">
        <v>102713.20108000001</v>
      </c>
      <c r="D69" s="54">
        <v>98366.48187</v>
      </c>
      <c r="E69" s="54">
        <f>'koncowki unijne zł'!E70/1000</f>
        <v>988.22266</v>
      </c>
      <c r="F69" s="54">
        <f>'koncowki unijne zł'!F70/1000</f>
        <v>968.34525</v>
      </c>
      <c r="G69" s="54">
        <f>'koncowki unijne zł'!G70/1000</f>
        <v>934.64624</v>
      </c>
      <c r="H69" s="54">
        <f>'koncowki unijne zł'!H70/1000</f>
        <v>912.32647</v>
      </c>
      <c r="I69" s="70">
        <f t="shared" si="0"/>
        <v>0.9844260276379038</v>
      </c>
      <c r="J69" s="71">
        <f t="shared" si="1"/>
        <v>0.9274769745305316</v>
      </c>
      <c r="K69" s="68"/>
      <c r="L69" s="68"/>
      <c r="M69" s="68"/>
    </row>
    <row r="70" spans="1:13" s="74" customFormat="1" ht="12.75">
      <c r="A70" s="72">
        <v>21</v>
      </c>
      <c r="B70" s="76" t="s">
        <v>74</v>
      </c>
      <c r="C70" s="54">
        <v>127414.38084999999</v>
      </c>
      <c r="D70" s="54">
        <v>123584.38746000001</v>
      </c>
      <c r="E70" s="54">
        <f>'koncowki unijne zł'!E71/1000</f>
        <v>14382.734839999997</v>
      </c>
      <c r="F70" s="54">
        <f>'koncowki unijne zł'!F71/1000</f>
        <v>14785.443099999999</v>
      </c>
      <c r="G70" s="54">
        <f>'koncowki unijne zł'!G71/1000</f>
        <v>12725.01314</v>
      </c>
      <c r="H70" s="54">
        <f>'koncowki unijne zł'!H71/1000</f>
        <v>13011.169749999997</v>
      </c>
      <c r="I70" s="70">
        <f t="shared" si="0"/>
        <v>11.963843818690718</v>
      </c>
      <c r="J70" s="71">
        <f t="shared" si="1"/>
        <v>10.528166233142729</v>
      </c>
      <c r="K70" s="68"/>
      <c r="L70" s="68"/>
      <c r="M70" s="68"/>
    </row>
    <row r="71" spans="1:13" s="74" customFormat="1" ht="12.75">
      <c r="A71" s="72">
        <v>22</v>
      </c>
      <c r="B71" s="76" t="s">
        <v>75</v>
      </c>
      <c r="C71" s="54">
        <v>49025.27096</v>
      </c>
      <c r="D71" s="54">
        <v>47047.165629999974</v>
      </c>
      <c r="E71" s="54">
        <f>'koncowki unijne zł'!E72/1000</f>
        <v>0</v>
      </c>
      <c r="F71" s="54">
        <f>'koncowki unijne zł'!F72/1000</f>
        <v>0</v>
      </c>
      <c r="G71" s="54">
        <f>'koncowki unijne zł'!G72/1000</f>
        <v>0</v>
      </c>
      <c r="H71" s="54">
        <f>'koncowki unijne zł'!H72/1000</f>
        <v>0</v>
      </c>
      <c r="I71" s="70">
        <f t="shared" si="0"/>
        <v>0</v>
      </c>
      <c r="J71" s="71">
        <f t="shared" si="1"/>
        <v>0</v>
      </c>
      <c r="K71" s="68"/>
      <c r="L71" s="68"/>
      <c r="M71" s="68"/>
    </row>
    <row r="72" spans="1:13" s="69" customFormat="1" ht="12.75">
      <c r="A72" s="72">
        <v>23</v>
      </c>
      <c r="B72" s="76" t="s">
        <v>76</v>
      </c>
      <c r="C72" s="54">
        <v>45299.585080000004</v>
      </c>
      <c r="D72" s="54">
        <v>45531.353490000016</v>
      </c>
      <c r="E72" s="54">
        <f>'koncowki unijne zł'!E73/1000</f>
        <v>2585.4223800000004</v>
      </c>
      <c r="F72" s="54">
        <f>'koncowki unijne zł'!F73/1000</f>
        <v>2718.4686500000003</v>
      </c>
      <c r="G72" s="54">
        <f>'koncowki unijne zł'!G73/1000</f>
        <v>2581.54003</v>
      </c>
      <c r="H72" s="54">
        <f>'koncowki unijne zł'!H73/1000</f>
        <v>2561.0561700000003</v>
      </c>
      <c r="I72" s="70">
        <f aca="true" t="shared" si="4" ref="I72:I135">F72/D72*100</f>
        <v>5.970542146516803</v>
      </c>
      <c r="J72" s="71">
        <f aca="true" t="shared" si="5" ref="J72:J135">H72/D72*100</f>
        <v>5.624818885655313</v>
      </c>
      <c r="K72" s="68"/>
      <c r="L72" s="68"/>
      <c r="M72" s="68"/>
    </row>
    <row r="73" spans="1:13" s="74" customFormat="1" ht="12.75">
      <c r="A73" s="72">
        <v>24</v>
      </c>
      <c r="B73" s="76" t="s">
        <v>77</v>
      </c>
      <c r="C73" s="54">
        <v>430869.465</v>
      </c>
      <c r="D73" s="54">
        <v>397921.30759</v>
      </c>
      <c r="E73" s="54">
        <f>'koncowki unijne zł'!E74/1000</f>
        <v>61628.183</v>
      </c>
      <c r="F73" s="54">
        <f>'koncowki unijne zł'!F74/1000</f>
        <v>44927.78465000001</v>
      </c>
      <c r="G73" s="54">
        <f>'koncowki unijne zł'!G74/1000</f>
        <v>60757.748</v>
      </c>
      <c r="H73" s="54">
        <f>'koncowki unijne zł'!H74/1000</f>
        <v>44181.04677</v>
      </c>
      <c r="I73" s="70">
        <f t="shared" si="4"/>
        <v>11.290620480241174</v>
      </c>
      <c r="J73" s="71">
        <f t="shared" si="5"/>
        <v>11.102960793324026</v>
      </c>
      <c r="K73" s="68"/>
      <c r="L73" s="68"/>
      <c r="M73" s="68"/>
    </row>
    <row r="74" spans="1:13" s="74" customFormat="1" ht="12.75">
      <c r="A74" s="72">
        <v>25</v>
      </c>
      <c r="B74" s="76" t="s">
        <v>78</v>
      </c>
      <c r="C74" s="54">
        <v>119955.84583999998</v>
      </c>
      <c r="D74" s="54">
        <v>115933.76062999998</v>
      </c>
      <c r="E74" s="54">
        <f>'koncowki unijne zł'!E75/1000</f>
        <v>3866.36007</v>
      </c>
      <c r="F74" s="54">
        <f>'koncowki unijne zł'!F75/1000</f>
        <v>1483.1940499999998</v>
      </c>
      <c r="G74" s="54">
        <f>'koncowki unijne zł'!G75/1000</f>
        <v>3857.8012500000004</v>
      </c>
      <c r="H74" s="54">
        <f>'koncowki unijne zł'!H75/1000</f>
        <v>1474.63523</v>
      </c>
      <c r="I74" s="70">
        <f t="shared" si="4"/>
        <v>1.2793461041375003</v>
      </c>
      <c r="J74" s="71">
        <f t="shared" si="5"/>
        <v>1.2719635954070927</v>
      </c>
      <c r="K74" s="68"/>
      <c r="L74" s="68"/>
      <c r="M74" s="68"/>
    </row>
    <row r="75" spans="1:13" s="74" customFormat="1" ht="12.75">
      <c r="A75" s="72">
        <v>26</v>
      </c>
      <c r="B75" s="76" t="s">
        <v>79</v>
      </c>
      <c r="C75" s="54">
        <v>89511.96857000001</v>
      </c>
      <c r="D75" s="54">
        <v>74645.50829</v>
      </c>
      <c r="E75" s="54">
        <f>'koncowki unijne zł'!E76/1000</f>
        <v>17555.249030000003</v>
      </c>
      <c r="F75" s="54">
        <f>'koncowki unijne zł'!F76/1000</f>
        <v>4162.5302599999995</v>
      </c>
      <c r="G75" s="54">
        <f>'koncowki unijne zł'!G76/1000</f>
        <v>15992.419399999999</v>
      </c>
      <c r="H75" s="54">
        <f>'koncowki unijne zł'!H76/1000</f>
        <v>3022.4971099999993</v>
      </c>
      <c r="I75" s="70">
        <f t="shared" si="4"/>
        <v>5.576397502483936</v>
      </c>
      <c r="J75" s="71">
        <f t="shared" si="5"/>
        <v>4.049134608686043</v>
      </c>
      <c r="K75" s="68"/>
      <c r="L75" s="68"/>
      <c r="M75" s="68"/>
    </row>
    <row r="76" spans="1:13" s="74" customFormat="1" ht="12.75">
      <c r="A76" s="72">
        <v>27</v>
      </c>
      <c r="B76" s="76" t="s">
        <v>80</v>
      </c>
      <c r="C76" s="54">
        <v>272716.414</v>
      </c>
      <c r="D76" s="54">
        <v>256192.49574999994</v>
      </c>
      <c r="E76" s="54">
        <f>'koncowki unijne zł'!E77/1000</f>
        <v>8334.278</v>
      </c>
      <c r="F76" s="54">
        <f>'koncowki unijne zł'!F77/1000</f>
        <v>8343.24987</v>
      </c>
      <c r="G76" s="54">
        <f>'koncowki unijne zł'!G77/1000</f>
        <v>8302.697</v>
      </c>
      <c r="H76" s="54">
        <f>'koncowki unijne zł'!H77/1000</f>
        <v>7937.397150000001</v>
      </c>
      <c r="I76" s="70">
        <f t="shared" si="4"/>
        <v>3.256633199022966</v>
      </c>
      <c r="J76" s="71">
        <f t="shared" si="5"/>
        <v>3.0982160998757524</v>
      </c>
      <c r="K76" s="68"/>
      <c r="L76" s="68"/>
      <c r="M76" s="68"/>
    </row>
    <row r="77" spans="1:13" s="74" customFormat="1" ht="12.75">
      <c r="A77" s="72">
        <v>28</v>
      </c>
      <c r="B77" s="76" t="s">
        <v>81</v>
      </c>
      <c r="C77" s="54">
        <v>96177.89081000001</v>
      </c>
      <c r="D77" s="54">
        <v>58571.622019999995</v>
      </c>
      <c r="E77" s="54">
        <f>'koncowki unijne zł'!E78/1000</f>
        <v>24337.61295</v>
      </c>
      <c r="F77" s="54">
        <f>'koncowki unijne zł'!F78/1000</f>
        <v>7902.13617</v>
      </c>
      <c r="G77" s="54">
        <f>'koncowki unijne zł'!G78/1000</f>
        <v>24337.61295</v>
      </c>
      <c r="H77" s="54">
        <f>'koncowki unijne zł'!H78/1000</f>
        <v>7902.13617</v>
      </c>
      <c r="I77" s="70">
        <f t="shared" si="4"/>
        <v>13.491407438403735</v>
      </c>
      <c r="J77" s="71">
        <f t="shared" si="5"/>
        <v>13.491407438403735</v>
      </c>
      <c r="K77" s="68"/>
      <c r="L77" s="68"/>
      <c r="M77" s="68"/>
    </row>
    <row r="78" spans="1:13" s="74" customFormat="1" ht="12.75">
      <c r="A78" s="72">
        <v>29</v>
      </c>
      <c r="B78" s="76" t="s">
        <v>82</v>
      </c>
      <c r="C78" s="54">
        <v>293896.14320000005</v>
      </c>
      <c r="D78" s="54">
        <v>265564.36665999994</v>
      </c>
      <c r="E78" s="54">
        <f>'koncowki unijne zł'!E79/1000</f>
        <v>17554.153</v>
      </c>
      <c r="F78" s="54">
        <f>'koncowki unijne zł'!F79/1000</f>
        <v>19793.38342</v>
      </c>
      <c r="G78" s="54">
        <f>'koncowki unijne zł'!G79/1000</f>
        <v>15393.548669999998</v>
      </c>
      <c r="H78" s="54">
        <f>'koncowki unijne zł'!H79/1000</f>
        <v>17355.35786</v>
      </c>
      <c r="I78" s="70">
        <f t="shared" si="4"/>
        <v>7.453328045829776</v>
      </c>
      <c r="J78" s="71">
        <f t="shared" si="5"/>
        <v>6.53527356786535</v>
      </c>
      <c r="K78" s="68"/>
      <c r="L78" s="68"/>
      <c r="M78" s="68"/>
    </row>
    <row r="79" spans="1:13" s="74" customFormat="1" ht="12.75">
      <c r="A79" s="72">
        <v>30</v>
      </c>
      <c r="B79" s="76" t="s">
        <v>83</v>
      </c>
      <c r="C79" s="54">
        <v>235837.8704300001</v>
      </c>
      <c r="D79" s="54">
        <v>195004.08862999995</v>
      </c>
      <c r="E79" s="54">
        <f>'koncowki unijne zł'!E80/1000</f>
        <v>13251.068280000001</v>
      </c>
      <c r="F79" s="54">
        <f>'koncowki unijne zł'!F80/1000</f>
        <v>3202.4525600000006</v>
      </c>
      <c r="G79" s="54">
        <f>'koncowki unijne zł'!G80/1000</f>
        <v>11370.105379999999</v>
      </c>
      <c r="H79" s="54">
        <f>'koncowki unijne zł'!H80/1000</f>
        <v>2900.3489000000004</v>
      </c>
      <c r="I79" s="70">
        <f t="shared" si="4"/>
        <v>1.6422489305218224</v>
      </c>
      <c r="J79" s="71">
        <f t="shared" si="5"/>
        <v>1.4873272249707092</v>
      </c>
      <c r="K79" s="68"/>
      <c r="L79" s="68"/>
      <c r="M79" s="68"/>
    </row>
    <row r="80" spans="1:13" s="18" customFormat="1" ht="18" customHeight="1">
      <c r="A80" s="16"/>
      <c r="B80" s="11" t="s">
        <v>12</v>
      </c>
      <c r="C80" s="61">
        <f aca="true" t="shared" si="6" ref="C80:H80">SUM(C50:C79)</f>
        <v>4962836.426309999</v>
      </c>
      <c r="D80" s="61">
        <f t="shared" si="6"/>
        <v>4717147.684319998</v>
      </c>
      <c r="E80" s="61">
        <f t="shared" si="6"/>
        <v>287706.02713</v>
      </c>
      <c r="F80" s="61">
        <f t="shared" si="6"/>
        <v>211513.65581</v>
      </c>
      <c r="G80" s="61">
        <f t="shared" si="6"/>
        <v>263329.55473</v>
      </c>
      <c r="H80" s="61">
        <f t="shared" si="6"/>
        <v>191884.95411</v>
      </c>
      <c r="I80" s="63">
        <f t="shared" si="4"/>
        <v>4.483931179705916</v>
      </c>
      <c r="J80" s="64">
        <f t="shared" si="5"/>
        <v>4.067817396259053</v>
      </c>
      <c r="K80" s="17"/>
      <c r="L80" s="17"/>
      <c r="M80" s="17"/>
    </row>
    <row r="81" spans="1:13" s="74" customFormat="1" ht="12.75">
      <c r="A81" s="72"/>
      <c r="B81" s="73" t="s">
        <v>8</v>
      </c>
      <c r="C81" s="54"/>
      <c r="D81" s="54"/>
      <c r="E81" s="54"/>
      <c r="F81" s="54"/>
      <c r="G81" s="54"/>
      <c r="H81" s="54"/>
      <c r="I81" s="70"/>
      <c r="J81" s="71"/>
      <c r="K81" s="68"/>
      <c r="L81" s="68"/>
      <c r="M81" s="68"/>
    </row>
    <row r="82" spans="1:13" s="74" customFormat="1" ht="12.75">
      <c r="A82" s="72">
        <v>31</v>
      </c>
      <c r="B82" s="76" t="s">
        <v>84</v>
      </c>
      <c r="C82" s="54">
        <v>77686.85135</v>
      </c>
      <c r="D82" s="54">
        <v>70663.28413</v>
      </c>
      <c r="E82" s="54">
        <f>'koncowki unijne zł'!E83/1000</f>
        <v>2899.1780700000004</v>
      </c>
      <c r="F82" s="54">
        <f>'koncowki unijne zł'!F83/1000</f>
        <v>326.80440000000004</v>
      </c>
      <c r="G82" s="54">
        <f>'koncowki unijne zł'!G83/1000</f>
        <v>2862.40107</v>
      </c>
      <c r="H82" s="54">
        <f>'koncowki unijne zł'!H83/1000</f>
        <v>312.61136</v>
      </c>
      <c r="I82" s="70">
        <f t="shared" si="4"/>
        <v>0.46248119376786184</v>
      </c>
      <c r="J82" s="71">
        <f t="shared" si="5"/>
        <v>0.4423957417898743</v>
      </c>
      <c r="K82" s="68"/>
      <c r="L82" s="68"/>
      <c r="M82" s="68"/>
    </row>
    <row r="83" spans="1:13" s="74" customFormat="1" ht="12.75">
      <c r="A83" s="72">
        <v>32</v>
      </c>
      <c r="B83" s="76" t="s">
        <v>85</v>
      </c>
      <c r="C83" s="54">
        <v>87631.48130999999</v>
      </c>
      <c r="D83" s="54">
        <v>83041.34832</v>
      </c>
      <c r="E83" s="54">
        <f>'koncowki unijne zł'!E84/1000</f>
        <v>4076.7716399999995</v>
      </c>
      <c r="F83" s="54">
        <f>'koncowki unijne zł'!F84/1000</f>
        <v>3055.98104</v>
      </c>
      <c r="G83" s="54">
        <f>'koncowki unijne zł'!G84/1000</f>
        <v>3689.26164</v>
      </c>
      <c r="H83" s="54">
        <f>'koncowki unijne zł'!H84/1000</f>
        <v>2750.22091</v>
      </c>
      <c r="I83" s="70">
        <f t="shared" si="4"/>
        <v>3.6800715569113485</v>
      </c>
      <c r="J83" s="71">
        <f t="shared" si="5"/>
        <v>3.311869286372878</v>
      </c>
      <c r="K83" s="68"/>
      <c r="L83" s="68"/>
      <c r="M83" s="68"/>
    </row>
    <row r="84" spans="1:13" s="74" customFormat="1" ht="12.75">
      <c r="A84" s="72">
        <v>33</v>
      </c>
      <c r="B84" s="76" t="s">
        <v>86</v>
      </c>
      <c r="C84" s="54">
        <v>48860.66586</v>
      </c>
      <c r="D84" s="54">
        <v>47423.288019999985</v>
      </c>
      <c r="E84" s="54">
        <f>'koncowki unijne zł'!E85/1000</f>
        <v>1347.4205</v>
      </c>
      <c r="F84" s="54">
        <f>'koncowki unijne zł'!F85/1000</f>
        <v>1113.45506</v>
      </c>
      <c r="G84" s="54">
        <f>'koncowki unijne zł'!G85/1000</f>
        <v>1196.43124</v>
      </c>
      <c r="H84" s="54">
        <f>'koncowki unijne zł'!H85/1000</f>
        <v>962.46581</v>
      </c>
      <c r="I84" s="70">
        <f t="shared" si="4"/>
        <v>2.3479077611202723</v>
      </c>
      <c r="J84" s="71">
        <f t="shared" si="5"/>
        <v>2.0295214654751397</v>
      </c>
      <c r="K84" s="68"/>
      <c r="L84" s="68"/>
      <c r="M84" s="68"/>
    </row>
    <row r="85" spans="1:13" s="74" customFormat="1" ht="12.75">
      <c r="A85" s="72">
        <v>34</v>
      </c>
      <c r="B85" s="76" t="s">
        <v>87</v>
      </c>
      <c r="C85" s="54">
        <v>38024.32506</v>
      </c>
      <c r="D85" s="54">
        <v>38042.551459999995</v>
      </c>
      <c r="E85" s="54">
        <f>'koncowki unijne zł'!E86/1000</f>
        <v>0</v>
      </c>
      <c r="F85" s="54">
        <f>'koncowki unijne zł'!F86/1000</f>
        <v>169.46341</v>
      </c>
      <c r="G85" s="54">
        <f>'koncowki unijne zł'!G86/1000</f>
        <v>0</v>
      </c>
      <c r="H85" s="54">
        <f>'koncowki unijne zł'!H86/1000</f>
        <v>169.46341</v>
      </c>
      <c r="I85" s="70">
        <f t="shared" si="4"/>
        <v>0.4454575297826252</v>
      </c>
      <c r="J85" s="71">
        <f t="shared" si="5"/>
        <v>0.4454575297826252</v>
      </c>
      <c r="K85" s="68"/>
      <c r="L85" s="68"/>
      <c r="M85" s="68"/>
    </row>
    <row r="86" spans="1:13" s="74" customFormat="1" ht="12.75">
      <c r="A86" s="72">
        <v>35</v>
      </c>
      <c r="B86" s="76" t="s">
        <v>88</v>
      </c>
      <c r="C86" s="54">
        <v>65991.32275</v>
      </c>
      <c r="D86" s="54">
        <v>63713.56916</v>
      </c>
      <c r="E86" s="54">
        <f>'koncowki unijne zł'!E87/1000</f>
        <v>6724.4732699999995</v>
      </c>
      <c r="F86" s="54">
        <f>'koncowki unijne zł'!F87/1000</f>
        <v>5046.263980000001</v>
      </c>
      <c r="G86" s="54">
        <f>'koncowki unijne zł'!G87/1000</f>
        <v>6724.4732699999995</v>
      </c>
      <c r="H86" s="54">
        <f>'koncowki unijne zł'!H87/1000</f>
        <v>5046.263980000001</v>
      </c>
      <c r="I86" s="70">
        <f t="shared" si="4"/>
        <v>7.92023433395738</v>
      </c>
      <c r="J86" s="71">
        <f t="shared" si="5"/>
        <v>7.92023433395738</v>
      </c>
      <c r="K86" s="68"/>
      <c r="L86" s="68"/>
      <c r="M86" s="68"/>
    </row>
    <row r="87" spans="1:13" s="74" customFormat="1" ht="12.75">
      <c r="A87" s="72">
        <v>36</v>
      </c>
      <c r="B87" s="76" t="s">
        <v>89</v>
      </c>
      <c r="C87" s="54">
        <v>67575.78785</v>
      </c>
      <c r="D87" s="54">
        <v>63333.13979</v>
      </c>
      <c r="E87" s="54">
        <f>'koncowki unijne zł'!E88/1000</f>
        <v>3420.03494</v>
      </c>
      <c r="F87" s="54">
        <f>'koncowki unijne zł'!F88/1000</f>
        <v>24.61764</v>
      </c>
      <c r="G87" s="54">
        <f>'koncowki unijne zł'!G88/1000</f>
        <v>3415.932</v>
      </c>
      <c r="H87" s="54">
        <f>'koncowki unijne zł'!H88/1000</f>
        <v>23.24999</v>
      </c>
      <c r="I87" s="70">
        <f t="shared" si="4"/>
        <v>0.038870076679645385</v>
      </c>
      <c r="J87" s="71">
        <f t="shared" si="5"/>
        <v>0.03671062271204666</v>
      </c>
      <c r="K87" s="68"/>
      <c r="L87" s="68"/>
      <c r="M87" s="68"/>
    </row>
    <row r="88" spans="1:13" s="74" customFormat="1" ht="12.75">
      <c r="A88" s="72">
        <v>37</v>
      </c>
      <c r="B88" s="76" t="s">
        <v>90</v>
      </c>
      <c r="C88" s="54">
        <v>35622.499</v>
      </c>
      <c r="D88" s="54">
        <v>38295.83068999999</v>
      </c>
      <c r="E88" s="54">
        <f>'koncowki unijne zł'!E89/1000</f>
        <v>53.824</v>
      </c>
      <c r="F88" s="54">
        <f>'koncowki unijne zł'!F89/1000</f>
        <v>357.02351</v>
      </c>
      <c r="G88" s="54">
        <f>'koncowki unijne zł'!G89/1000</f>
        <v>47.257</v>
      </c>
      <c r="H88" s="54">
        <f>'koncowki unijne zł'!H89/1000</f>
        <v>297.23378</v>
      </c>
      <c r="I88" s="70">
        <f t="shared" si="4"/>
        <v>0.9322777533932118</v>
      </c>
      <c r="J88" s="71">
        <f t="shared" si="5"/>
        <v>0.7761518020227076</v>
      </c>
      <c r="K88" s="68"/>
      <c r="L88" s="68"/>
      <c r="M88" s="68"/>
    </row>
    <row r="89" spans="1:13" s="74" customFormat="1" ht="12.75">
      <c r="A89" s="72">
        <v>38</v>
      </c>
      <c r="B89" s="76" t="s">
        <v>91</v>
      </c>
      <c r="C89" s="54">
        <v>58387.22175</v>
      </c>
      <c r="D89" s="54">
        <v>54635.32953000002</v>
      </c>
      <c r="E89" s="54">
        <f>'koncowki unijne zł'!E90/1000</f>
        <v>3298.8558900000003</v>
      </c>
      <c r="F89" s="54">
        <f>'koncowki unijne zł'!F90/1000</f>
        <v>104.82769</v>
      </c>
      <c r="G89" s="54">
        <f>'koncowki unijne zł'!G90/1000</f>
        <v>3298.8558900000003</v>
      </c>
      <c r="H89" s="54">
        <f>'koncowki unijne zł'!H90/1000</f>
        <v>104.82769</v>
      </c>
      <c r="I89" s="70">
        <f t="shared" si="4"/>
        <v>0.19186795595776462</v>
      </c>
      <c r="J89" s="71">
        <f t="shared" si="5"/>
        <v>0.19186795595776462</v>
      </c>
      <c r="K89" s="68"/>
      <c r="L89" s="68"/>
      <c r="M89" s="68"/>
    </row>
    <row r="90" spans="1:13" s="74" customFormat="1" ht="12.75">
      <c r="A90" s="72">
        <v>39</v>
      </c>
      <c r="B90" s="76" t="s">
        <v>92</v>
      </c>
      <c r="C90" s="54">
        <v>63769.08267999999</v>
      </c>
      <c r="D90" s="54">
        <v>54107.35055</v>
      </c>
      <c r="E90" s="54">
        <f>'koncowki unijne zł'!E91/1000</f>
        <v>13898.6063</v>
      </c>
      <c r="F90" s="54">
        <f>'koncowki unijne zł'!F91/1000</f>
        <v>9958.41204</v>
      </c>
      <c r="G90" s="54">
        <f>'koncowki unijne zł'!G91/1000</f>
        <v>13724.20241</v>
      </c>
      <c r="H90" s="54">
        <f>'koncowki unijne zł'!H91/1000</f>
        <v>9746.455189999999</v>
      </c>
      <c r="I90" s="70">
        <f t="shared" si="4"/>
        <v>18.404915300366707</v>
      </c>
      <c r="J90" s="71">
        <f t="shared" si="5"/>
        <v>18.013181371712903</v>
      </c>
      <c r="K90" s="68"/>
      <c r="L90" s="68"/>
      <c r="M90" s="68"/>
    </row>
    <row r="91" spans="1:13" s="74" customFormat="1" ht="12.75">
      <c r="A91" s="72">
        <v>40</v>
      </c>
      <c r="B91" s="76" t="s">
        <v>93</v>
      </c>
      <c r="C91" s="54">
        <v>39144.98399999999</v>
      </c>
      <c r="D91" s="54">
        <v>38350.16647000001</v>
      </c>
      <c r="E91" s="54">
        <f>'koncowki unijne zł'!E92/1000</f>
        <v>0</v>
      </c>
      <c r="F91" s="54">
        <f>'koncowki unijne zł'!F92/1000</f>
        <v>0</v>
      </c>
      <c r="G91" s="54">
        <f>'koncowki unijne zł'!G92/1000</f>
        <v>0</v>
      </c>
      <c r="H91" s="54">
        <f>'koncowki unijne zł'!H92/1000</f>
        <v>0</v>
      </c>
      <c r="I91" s="70">
        <f t="shared" si="4"/>
        <v>0</v>
      </c>
      <c r="J91" s="71">
        <f t="shared" si="5"/>
        <v>0</v>
      </c>
      <c r="K91" s="68"/>
      <c r="L91" s="68"/>
      <c r="M91" s="68"/>
    </row>
    <row r="92" spans="1:13" s="74" customFormat="1" ht="12.75">
      <c r="A92" s="72">
        <v>41</v>
      </c>
      <c r="B92" s="76" t="s">
        <v>94</v>
      </c>
      <c r="C92" s="54">
        <v>34525.46962</v>
      </c>
      <c r="D92" s="54">
        <v>33701.008870000005</v>
      </c>
      <c r="E92" s="54">
        <f>'koncowki unijne zł'!E93/1000</f>
        <v>1645.4938699999998</v>
      </c>
      <c r="F92" s="54">
        <f>'koncowki unijne zł'!F93/1000</f>
        <v>1645.37087</v>
      </c>
      <c r="G92" s="54">
        <f>'koncowki unijne zł'!G93/1000</f>
        <v>1645.4938699999998</v>
      </c>
      <c r="H92" s="54">
        <f>'koncowki unijne zł'!H93/1000</f>
        <v>1645.37087</v>
      </c>
      <c r="I92" s="70">
        <f t="shared" si="4"/>
        <v>4.882259983215747</v>
      </c>
      <c r="J92" s="71">
        <f t="shared" si="5"/>
        <v>4.882259983215747</v>
      </c>
      <c r="K92" s="68"/>
      <c r="L92" s="68"/>
      <c r="M92" s="68"/>
    </row>
    <row r="93" spans="1:13" s="74" customFormat="1" ht="12.75">
      <c r="A93" s="72">
        <v>42</v>
      </c>
      <c r="B93" s="76" t="s">
        <v>95</v>
      </c>
      <c r="C93" s="54">
        <v>38196.66694</v>
      </c>
      <c r="D93" s="54">
        <v>38039.01662000001</v>
      </c>
      <c r="E93" s="54">
        <f>'koncowki unijne zł'!E94/1000</f>
        <v>82.5</v>
      </c>
      <c r="F93" s="54">
        <f>'koncowki unijne zł'!F94/1000</f>
        <v>53.67317</v>
      </c>
      <c r="G93" s="54">
        <f>'koncowki unijne zł'!G94/1000</f>
        <v>69.531</v>
      </c>
      <c r="H93" s="54">
        <f>'koncowki unijne zł'!H94/1000</f>
        <v>45.23575</v>
      </c>
      <c r="I93" s="70">
        <f t="shared" si="4"/>
        <v>0.14110030902265736</v>
      </c>
      <c r="J93" s="71">
        <f t="shared" si="5"/>
        <v>0.11891934655381213</v>
      </c>
      <c r="K93" s="68"/>
      <c r="L93" s="68"/>
      <c r="M93" s="68"/>
    </row>
    <row r="94" spans="1:13" s="74" customFormat="1" ht="12.75">
      <c r="A94" s="72">
        <v>43</v>
      </c>
      <c r="B94" s="76" t="s">
        <v>96</v>
      </c>
      <c r="C94" s="54">
        <v>60328.774869999994</v>
      </c>
      <c r="D94" s="54">
        <v>60149.48816999999</v>
      </c>
      <c r="E94" s="54">
        <f>'koncowki unijne zł'!E95/1000</f>
        <v>571.86271</v>
      </c>
      <c r="F94" s="54">
        <f>'koncowki unijne zł'!F95/1000</f>
        <v>645.40604</v>
      </c>
      <c r="G94" s="54">
        <f>'koncowki unijne zł'!G95/1000</f>
        <v>536.42658</v>
      </c>
      <c r="H94" s="54">
        <f>'koncowki unijne zł'!H95/1000</f>
        <v>606.29412</v>
      </c>
      <c r="I94" s="70">
        <f t="shared" si="4"/>
        <v>1.0730033781432926</v>
      </c>
      <c r="J94" s="71">
        <f t="shared" si="5"/>
        <v>1.0079788514350048</v>
      </c>
      <c r="K94" s="68"/>
      <c r="L94" s="68"/>
      <c r="M94" s="68"/>
    </row>
    <row r="95" spans="1:13" s="74" customFormat="1" ht="12.75">
      <c r="A95" s="72">
        <v>44</v>
      </c>
      <c r="B95" s="76" t="s">
        <v>97</v>
      </c>
      <c r="C95" s="54">
        <v>85201.1582</v>
      </c>
      <c r="D95" s="54">
        <v>84629.15361999998</v>
      </c>
      <c r="E95" s="54">
        <f>'koncowki unijne zł'!E96/1000</f>
        <v>38.077</v>
      </c>
      <c r="F95" s="54">
        <f>'koncowki unijne zł'!F96/1000</f>
        <v>16.9106</v>
      </c>
      <c r="G95" s="54">
        <f>'koncowki unijne zł'!G96/1000</f>
        <v>38.077</v>
      </c>
      <c r="H95" s="54">
        <f>'koncowki unijne zł'!H96/1000</f>
        <v>16.9106</v>
      </c>
      <c r="I95" s="70">
        <f t="shared" si="4"/>
        <v>0.0199820029820121</v>
      </c>
      <c r="J95" s="71">
        <f t="shared" si="5"/>
        <v>0.0199820029820121</v>
      </c>
      <c r="K95" s="68"/>
      <c r="L95" s="68"/>
      <c r="M95" s="68"/>
    </row>
    <row r="96" spans="1:13" s="74" customFormat="1" ht="12.75">
      <c r="A96" s="72">
        <v>45</v>
      </c>
      <c r="B96" s="76" t="s">
        <v>98</v>
      </c>
      <c r="C96" s="54">
        <v>47138.62146</v>
      </c>
      <c r="D96" s="54">
        <v>44367.387069999975</v>
      </c>
      <c r="E96" s="54">
        <f>'koncowki unijne zł'!E97/1000</f>
        <v>1605.23</v>
      </c>
      <c r="F96" s="54">
        <f>'koncowki unijne zł'!F97/1000</f>
        <v>1274.5099799999998</v>
      </c>
      <c r="G96" s="54">
        <f>'koncowki unijne zł'!G97/1000</f>
        <v>1582.086</v>
      </c>
      <c r="H96" s="54">
        <f>'koncowki unijne zł'!H97/1000</f>
        <v>1251.68767</v>
      </c>
      <c r="I96" s="70">
        <f t="shared" si="4"/>
        <v>2.8726279913422914</v>
      </c>
      <c r="J96" s="71">
        <f t="shared" si="5"/>
        <v>2.821188608707492</v>
      </c>
      <c r="K96" s="68"/>
      <c r="L96" s="68"/>
      <c r="M96" s="68"/>
    </row>
    <row r="97" spans="1:13" s="74" customFormat="1" ht="12.75">
      <c r="A97" s="72">
        <v>46</v>
      </c>
      <c r="B97" s="76" t="s">
        <v>99</v>
      </c>
      <c r="C97" s="54">
        <v>61444.049230000004</v>
      </c>
      <c r="D97" s="54">
        <v>58492.27376999998</v>
      </c>
      <c r="E97" s="54">
        <f>'koncowki unijne zł'!E98/1000</f>
        <v>321.331</v>
      </c>
      <c r="F97" s="54">
        <f>'koncowki unijne zł'!F98/1000</f>
        <v>284.17682</v>
      </c>
      <c r="G97" s="54">
        <f>'koncowki unijne zł'!G98/1000</f>
        <v>319.822</v>
      </c>
      <c r="H97" s="54">
        <f>'koncowki unijne zł'!H98/1000</f>
        <v>283.24278000000004</v>
      </c>
      <c r="I97" s="70">
        <f t="shared" si="4"/>
        <v>0.4858365074290394</v>
      </c>
      <c r="J97" s="71">
        <f t="shared" si="5"/>
        <v>0.4842396469553421</v>
      </c>
      <c r="K97" s="68"/>
      <c r="L97" s="68"/>
      <c r="M97" s="68"/>
    </row>
    <row r="98" spans="1:13" s="74" customFormat="1" ht="12.75">
      <c r="A98" s="72">
        <v>47</v>
      </c>
      <c r="B98" s="76" t="s">
        <v>100</v>
      </c>
      <c r="C98" s="54">
        <v>77670.61253</v>
      </c>
      <c r="D98" s="54">
        <v>76905.97841999998</v>
      </c>
      <c r="E98" s="54">
        <f>'koncowki unijne zł'!E99/1000</f>
        <v>1661.43867</v>
      </c>
      <c r="F98" s="54">
        <f>'koncowki unijne zł'!F99/1000</f>
        <v>1313.81944</v>
      </c>
      <c r="G98" s="54">
        <f>'koncowki unijne zł'!G99/1000</f>
        <v>1657.19849</v>
      </c>
      <c r="H98" s="54">
        <f>'koncowki unijne zł'!H99/1000</f>
        <v>1311.41579</v>
      </c>
      <c r="I98" s="70">
        <f t="shared" si="4"/>
        <v>1.7083450038499624</v>
      </c>
      <c r="J98" s="71">
        <f t="shared" si="5"/>
        <v>1.7052195641255325</v>
      </c>
      <c r="K98" s="68"/>
      <c r="L98" s="68"/>
      <c r="M98" s="68"/>
    </row>
    <row r="99" spans="1:13" s="74" customFormat="1" ht="12.75">
      <c r="A99" s="72">
        <v>48</v>
      </c>
      <c r="B99" s="76" t="s">
        <v>101</v>
      </c>
      <c r="C99" s="54">
        <v>71720.48692000001</v>
      </c>
      <c r="D99" s="54">
        <v>68467.32636000002</v>
      </c>
      <c r="E99" s="54">
        <f>'koncowki unijne zł'!E100/1000</f>
        <v>2965.9891199999997</v>
      </c>
      <c r="F99" s="54">
        <f>'koncowki unijne zł'!F100/1000</f>
        <v>2001.53303</v>
      </c>
      <c r="G99" s="54">
        <f>'koncowki unijne zł'!G100/1000</f>
        <v>2952.62342</v>
      </c>
      <c r="H99" s="54">
        <f>'koncowki unijne zł'!H100/1000</f>
        <v>1981.91355</v>
      </c>
      <c r="I99" s="70">
        <f t="shared" si="4"/>
        <v>2.9233404258784312</v>
      </c>
      <c r="J99" s="71">
        <f t="shared" si="5"/>
        <v>2.8946851810440686</v>
      </c>
      <c r="K99" s="68"/>
      <c r="L99" s="68"/>
      <c r="M99" s="68"/>
    </row>
    <row r="100" spans="1:13" s="74" customFormat="1" ht="12.75">
      <c r="A100" s="72">
        <v>49</v>
      </c>
      <c r="B100" s="76" t="s">
        <v>102</v>
      </c>
      <c r="C100" s="54">
        <v>112494.50963</v>
      </c>
      <c r="D100" s="54">
        <v>111472.24410999996</v>
      </c>
      <c r="E100" s="54">
        <f>'koncowki unijne zł'!E101/1000</f>
        <v>7825.4237299999995</v>
      </c>
      <c r="F100" s="54">
        <f>'koncowki unijne zł'!F101/1000</f>
        <v>6268.477110000001</v>
      </c>
      <c r="G100" s="54">
        <f>'koncowki unijne zł'!G101/1000</f>
        <v>7823.1737299999995</v>
      </c>
      <c r="H100" s="54">
        <f>'koncowki unijne zł'!H101/1000</f>
        <v>5786.227110000001</v>
      </c>
      <c r="I100" s="70">
        <f t="shared" si="4"/>
        <v>5.623352395968915</v>
      </c>
      <c r="J100" s="71">
        <f t="shared" si="5"/>
        <v>5.190733492626376</v>
      </c>
      <c r="K100" s="68"/>
      <c r="L100" s="68"/>
      <c r="M100" s="68"/>
    </row>
    <row r="101" spans="1:13" s="74" customFormat="1" ht="12.75">
      <c r="A101" s="72">
        <v>50</v>
      </c>
      <c r="B101" s="76" t="s">
        <v>103</v>
      </c>
      <c r="C101" s="54">
        <v>58401.13714</v>
      </c>
      <c r="D101" s="54">
        <v>57329.545490000004</v>
      </c>
      <c r="E101" s="54">
        <f>'koncowki unijne zł'!E102/1000</f>
        <v>3836.536</v>
      </c>
      <c r="F101" s="54">
        <f>'koncowki unijne zł'!F102/1000</f>
        <v>3905.9176100000004</v>
      </c>
      <c r="G101" s="54">
        <f>'koncowki unijne zł'!G102/1000</f>
        <v>3822.00945</v>
      </c>
      <c r="H101" s="54">
        <f>'koncowki unijne zł'!H102/1000</f>
        <v>3883.0776700000006</v>
      </c>
      <c r="I101" s="70">
        <f t="shared" si="4"/>
        <v>6.81309711531083</v>
      </c>
      <c r="J101" s="71">
        <f t="shared" si="5"/>
        <v>6.77325737856639</v>
      </c>
      <c r="K101" s="68"/>
      <c r="L101" s="68"/>
      <c r="M101" s="68"/>
    </row>
    <row r="102" spans="1:13" s="74" customFormat="1" ht="12.75">
      <c r="A102" s="72">
        <v>51</v>
      </c>
      <c r="B102" s="76" t="s">
        <v>104</v>
      </c>
      <c r="C102" s="54">
        <v>52964.73168</v>
      </c>
      <c r="D102" s="54">
        <v>54620.00703</v>
      </c>
      <c r="E102" s="54">
        <f>'koncowki unijne zł'!E103/1000</f>
        <v>108.785</v>
      </c>
      <c r="F102" s="54">
        <f>'koncowki unijne zł'!F103/1000</f>
        <v>130.433</v>
      </c>
      <c r="G102" s="54">
        <f>'koncowki unijne zł'!G103/1000</f>
        <v>105.68894</v>
      </c>
      <c r="H102" s="54">
        <f>'koncowki unijne zł'!H103/1000</f>
        <v>123.28894</v>
      </c>
      <c r="I102" s="70">
        <f t="shared" si="4"/>
        <v>0.23880077483029205</v>
      </c>
      <c r="J102" s="71">
        <f t="shared" si="5"/>
        <v>0.22572120858989206</v>
      </c>
      <c r="K102" s="68"/>
      <c r="L102" s="68"/>
      <c r="M102" s="68"/>
    </row>
    <row r="103" spans="1:13" s="74" customFormat="1" ht="12.75">
      <c r="A103" s="72">
        <v>52</v>
      </c>
      <c r="B103" s="76" t="s">
        <v>105</v>
      </c>
      <c r="C103" s="54">
        <v>27000.81926</v>
      </c>
      <c r="D103" s="54">
        <v>26727.06522</v>
      </c>
      <c r="E103" s="54">
        <f>'koncowki unijne zł'!E104/1000</f>
        <v>79.01999</v>
      </c>
      <c r="F103" s="54">
        <f>'koncowki unijne zł'!F104/1000</f>
        <v>34.617869999999996</v>
      </c>
      <c r="G103" s="54">
        <f>'koncowki unijne zł'!G104/1000</f>
        <v>68.17365</v>
      </c>
      <c r="H103" s="54">
        <f>'koncowki unijne zł'!H104/1000</f>
        <v>31.53283</v>
      </c>
      <c r="I103" s="70">
        <f t="shared" si="4"/>
        <v>0.12952364846288947</v>
      </c>
      <c r="J103" s="71">
        <f t="shared" si="5"/>
        <v>0.11798089217967644</v>
      </c>
      <c r="K103" s="68"/>
      <c r="L103" s="68"/>
      <c r="M103" s="68"/>
    </row>
    <row r="104" spans="1:13" s="74" customFormat="1" ht="12.75">
      <c r="A104" s="72">
        <v>53</v>
      </c>
      <c r="B104" s="76" t="s">
        <v>106</v>
      </c>
      <c r="C104" s="54">
        <v>80628.12353000001</v>
      </c>
      <c r="D104" s="54">
        <v>79936.59933000004</v>
      </c>
      <c r="E104" s="54">
        <f>'koncowki unijne zł'!E105/1000</f>
        <v>1340.471</v>
      </c>
      <c r="F104" s="54">
        <f>'koncowki unijne zł'!F105/1000</f>
        <v>1213.80231</v>
      </c>
      <c r="G104" s="54">
        <f>'koncowki unijne zł'!G105/1000</f>
        <v>1241.8766</v>
      </c>
      <c r="H104" s="54">
        <f>'koncowki unijne zł'!H105/1000</f>
        <v>1114.4650100000001</v>
      </c>
      <c r="I104" s="70">
        <f t="shared" si="4"/>
        <v>1.5184562768164478</v>
      </c>
      <c r="J104" s="71">
        <f t="shared" si="5"/>
        <v>1.394186166713429</v>
      </c>
      <c r="K104" s="68"/>
      <c r="L104" s="68"/>
      <c r="M104" s="68"/>
    </row>
    <row r="105" spans="1:13" s="74" customFormat="1" ht="12.75">
      <c r="A105" s="72">
        <v>54</v>
      </c>
      <c r="B105" s="76" t="s">
        <v>107</v>
      </c>
      <c r="C105" s="54">
        <v>52752.34491000001</v>
      </c>
      <c r="D105" s="54">
        <v>49288.241679999985</v>
      </c>
      <c r="E105" s="54">
        <f>'koncowki unijne zł'!E106/1000</f>
        <v>6242.32151</v>
      </c>
      <c r="F105" s="54">
        <f>'koncowki unijne zł'!F106/1000</f>
        <v>4125.66686</v>
      </c>
      <c r="G105" s="54">
        <f>'koncowki unijne zł'!G106/1000</f>
        <v>6238.96854</v>
      </c>
      <c r="H105" s="54">
        <f>'koncowki unijne zł'!H106/1000</f>
        <v>4122.313889999999</v>
      </c>
      <c r="I105" s="70">
        <f t="shared" si="4"/>
        <v>8.370489024107549</v>
      </c>
      <c r="J105" s="71">
        <f t="shared" si="5"/>
        <v>8.363686245420961</v>
      </c>
      <c r="K105" s="68"/>
      <c r="L105" s="68"/>
      <c r="M105" s="68"/>
    </row>
    <row r="106" spans="1:13" s="74" customFormat="1" ht="12.75">
      <c r="A106" s="72">
        <v>55</v>
      </c>
      <c r="B106" s="76" t="s">
        <v>108</v>
      </c>
      <c r="C106" s="54">
        <v>143035.70546</v>
      </c>
      <c r="D106" s="54">
        <v>138947.42289999998</v>
      </c>
      <c r="E106" s="54">
        <f>'koncowki unijne zł'!E107/1000</f>
        <v>212.58189</v>
      </c>
      <c r="F106" s="54">
        <f>'koncowki unijne zł'!F107/1000</f>
        <v>214.17234</v>
      </c>
      <c r="G106" s="54">
        <f>'koncowki unijne zł'!G107/1000</f>
        <v>209.24660999999998</v>
      </c>
      <c r="H106" s="54">
        <f>'koncowki unijne zł'!H107/1000</f>
        <v>209.24660999999998</v>
      </c>
      <c r="I106" s="70">
        <f t="shared" si="4"/>
        <v>0.1541391236555277</v>
      </c>
      <c r="J106" s="71">
        <f t="shared" si="5"/>
        <v>0.15059409209093003</v>
      </c>
      <c r="K106" s="68"/>
      <c r="L106" s="68"/>
      <c r="M106" s="68"/>
    </row>
    <row r="107" spans="1:13" s="74" customFormat="1" ht="12.75">
      <c r="A107" s="72">
        <v>56</v>
      </c>
      <c r="B107" s="76" t="s">
        <v>109</v>
      </c>
      <c r="C107" s="54">
        <v>44468.408429999996</v>
      </c>
      <c r="D107" s="54">
        <v>42684.41506000004</v>
      </c>
      <c r="E107" s="54">
        <f>'koncowki unijne zł'!E108/1000</f>
        <v>1826.5602799999997</v>
      </c>
      <c r="F107" s="54">
        <f>'koncowki unijne zł'!F108/1000</f>
        <v>2949.5806799999996</v>
      </c>
      <c r="G107" s="54">
        <f>'koncowki unijne zł'!G108/1000</f>
        <v>1824.3544</v>
      </c>
      <c r="H107" s="54">
        <f>'koncowki unijne zł'!H108/1000</f>
        <v>2649.61813</v>
      </c>
      <c r="I107" s="70">
        <f t="shared" si="4"/>
        <v>6.910205225616595</v>
      </c>
      <c r="J107" s="71">
        <f t="shared" si="5"/>
        <v>6.207460325450216</v>
      </c>
      <c r="K107" s="68"/>
      <c r="L107" s="68"/>
      <c r="M107" s="68"/>
    </row>
    <row r="108" spans="1:13" s="74" customFormat="1" ht="12.75">
      <c r="A108" s="72">
        <v>57</v>
      </c>
      <c r="B108" s="76" t="s">
        <v>110</v>
      </c>
      <c r="C108" s="54">
        <v>28868.93294</v>
      </c>
      <c r="D108" s="54">
        <v>26219.393440000007</v>
      </c>
      <c r="E108" s="54">
        <f>'koncowki unijne zł'!E109/1000</f>
        <v>0</v>
      </c>
      <c r="F108" s="54">
        <f>'koncowki unijne zł'!F109/1000</f>
        <v>0</v>
      </c>
      <c r="G108" s="54">
        <f>'koncowki unijne zł'!G109/1000</f>
        <v>0</v>
      </c>
      <c r="H108" s="54">
        <f>'koncowki unijne zł'!H109/1000</f>
        <v>0</v>
      </c>
      <c r="I108" s="70">
        <f t="shared" si="4"/>
        <v>0</v>
      </c>
      <c r="J108" s="71">
        <f t="shared" si="5"/>
        <v>0</v>
      </c>
      <c r="K108" s="68"/>
      <c r="L108" s="68"/>
      <c r="M108" s="68"/>
    </row>
    <row r="109" spans="1:13" s="74" customFormat="1" ht="12.75">
      <c r="A109" s="72">
        <v>58</v>
      </c>
      <c r="B109" s="76" t="s">
        <v>111</v>
      </c>
      <c r="C109" s="54">
        <v>82610.60237999997</v>
      </c>
      <c r="D109" s="54">
        <v>78100.8280499999</v>
      </c>
      <c r="E109" s="54">
        <f>'koncowki unijne zł'!E110/1000</f>
        <v>646.6530799999999</v>
      </c>
      <c r="F109" s="54">
        <f>'koncowki unijne zł'!F110/1000</f>
        <v>661.27469</v>
      </c>
      <c r="G109" s="54">
        <f>'koncowki unijne zł'!G110/1000</f>
        <v>646.6530799999999</v>
      </c>
      <c r="H109" s="54">
        <f>'koncowki unijne zł'!H110/1000</f>
        <v>646.6530799999999</v>
      </c>
      <c r="I109" s="70">
        <f t="shared" si="4"/>
        <v>0.8466935710036955</v>
      </c>
      <c r="J109" s="71">
        <f t="shared" si="5"/>
        <v>0.8279721177680918</v>
      </c>
      <c r="K109" s="68"/>
      <c r="L109" s="68"/>
      <c r="M109" s="68"/>
    </row>
    <row r="110" spans="1:13" s="74" customFormat="1" ht="12.75">
      <c r="A110" s="72">
        <v>59</v>
      </c>
      <c r="B110" s="76" t="s">
        <v>112</v>
      </c>
      <c r="C110" s="54">
        <v>34265.432810000006</v>
      </c>
      <c r="D110" s="54">
        <v>29999.395360000006</v>
      </c>
      <c r="E110" s="54">
        <f>'koncowki unijne zł'!E111/1000</f>
        <v>30</v>
      </c>
      <c r="F110" s="54">
        <f>'koncowki unijne zł'!F111/1000</f>
        <v>0</v>
      </c>
      <c r="G110" s="54">
        <f>'koncowki unijne zł'!G111/1000</f>
        <v>30</v>
      </c>
      <c r="H110" s="54">
        <f>'koncowki unijne zł'!H111/1000</f>
        <v>0</v>
      </c>
      <c r="I110" s="70">
        <f t="shared" si="4"/>
        <v>0</v>
      </c>
      <c r="J110" s="71">
        <f t="shared" si="5"/>
        <v>0</v>
      </c>
      <c r="K110" s="68"/>
      <c r="L110" s="68"/>
      <c r="M110" s="68"/>
    </row>
    <row r="111" spans="1:13" s="74" customFormat="1" ht="12.75">
      <c r="A111" s="72">
        <v>60</v>
      </c>
      <c r="B111" s="76" t="s">
        <v>113</v>
      </c>
      <c r="C111" s="54">
        <v>75049.04643</v>
      </c>
      <c r="D111" s="54">
        <v>69283.72681000001</v>
      </c>
      <c r="E111" s="54">
        <f>'koncowki unijne zł'!E112/1000</f>
        <v>2783.2547000000004</v>
      </c>
      <c r="F111" s="54">
        <f>'koncowki unijne zł'!F112/1000</f>
        <v>1320.1568200000002</v>
      </c>
      <c r="G111" s="54">
        <f>'koncowki unijne zł'!G112/1000</f>
        <v>2757.71232</v>
      </c>
      <c r="H111" s="54">
        <f>'koncowki unijne zł'!H112/1000</f>
        <v>1307.17614</v>
      </c>
      <c r="I111" s="70">
        <f t="shared" si="4"/>
        <v>1.905435635153299</v>
      </c>
      <c r="J111" s="71">
        <f t="shared" si="5"/>
        <v>1.8867000956584365</v>
      </c>
      <c r="K111" s="68"/>
      <c r="L111" s="68"/>
      <c r="M111" s="68"/>
    </row>
    <row r="112" spans="1:13" s="74" customFormat="1" ht="12.75">
      <c r="A112" s="72">
        <v>61</v>
      </c>
      <c r="B112" s="76" t="s">
        <v>114</v>
      </c>
      <c r="C112" s="54">
        <v>41155.06362000001</v>
      </c>
      <c r="D112" s="54">
        <v>40918.7808</v>
      </c>
      <c r="E112" s="54">
        <f>'koncowki unijne zł'!E113/1000</f>
        <v>403.66292</v>
      </c>
      <c r="F112" s="54">
        <f>'koncowki unijne zł'!F113/1000</f>
        <v>454.36292</v>
      </c>
      <c r="G112" s="54">
        <f>'koncowki unijne zł'!G113/1000</f>
        <v>401.16328</v>
      </c>
      <c r="H112" s="54">
        <f>'koncowki unijne zł'!H113/1000</f>
        <v>451.86328</v>
      </c>
      <c r="I112" s="70">
        <f t="shared" si="4"/>
        <v>1.1104019013196014</v>
      </c>
      <c r="J112" s="71">
        <f t="shared" si="5"/>
        <v>1.1042931171595416</v>
      </c>
      <c r="K112" s="68"/>
      <c r="L112" s="68"/>
      <c r="M112" s="68"/>
    </row>
    <row r="113" spans="1:13" s="74" customFormat="1" ht="12.75">
      <c r="A113" s="72">
        <v>62</v>
      </c>
      <c r="B113" s="76" t="s">
        <v>115</v>
      </c>
      <c r="C113" s="54">
        <v>64154.04025</v>
      </c>
      <c r="D113" s="54">
        <v>52937.47384</v>
      </c>
      <c r="E113" s="54">
        <f>'koncowki unijne zł'!E114/1000</f>
        <v>14597.28794</v>
      </c>
      <c r="F113" s="54">
        <f>'koncowki unijne zł'!F114/1000</f>
        <v>7837.88537</v>
      </c>
      <c r="G113" s="54">
        <f>'koncowki unijne zł'!G114/1000</f>
        <v>14507.987939999999</v>
      </c>
      <c r="H113" s="54">
        <f>'koncowki unijne zł'!H114/1000</f>
        <v>7727.0764</v>
      </c>
      <c r="I113" s="70">
        <f t="shared" si="4"/>
        <v>14.805930093471192</v>
      </c>
      <c r="J113" s="71">
        <f t="shared" si="5"/>
        <v>14.596609621672874</v>
      </c>
      <c r="K113" s="68"/>
      <c r="L113" s="68"/>
      <c r="M113" s="68"/>
    </row>
    <row r="114" spans="1:13" s="74" customFormat="1" ht="12.75">
      <c r="A114" s="72">
        <v>63</v>
      </c>
      <c r="B114" s="76" t="s">
        <v>116</v>
      </c>
      <c r="C114" s="54">
        <v>69572.49842999999</v>
      </c>
      <c r="D114" s="54">
        <v>66535.56766</v>
      </c>
      <c r="E114" s="54">
        <f>'koncowki unijne zł'!E115/1000</f>
        <v>1522.39898</v>
      </c>
      <c r="F114" s="54">
        <f>'koncowki unijne zł'!F115/1000</f>
        <v>1137.25323</v>
      </c>
      <c r="G114" s="54">
        <f>'koncowki unijne zł'!G115/1000</f>
        <v>1424.00396</v>
      </c>
      <c r="H114" s="54">
        <f>'koncowki unijne zł'!H115/1000</f>
        <v>1038.8582099999999</v>
      </c>
      <c r="I114" s="70">
        <f t="shared" si="4"/>
        <v>1.709241042041483</v>
      </c>
      <c r="J114" s="71">
        <f t="shared" si="5"/>
        <v>1.5613577016560767</v>
      </c>
      <c r="K114" s="68"/>
      <c r="L114" s="68"/>
      <c r="M114" s="68"/>
    </row>
    <row r="115" spans="1:13" s="74" customFormat="1" ht="12.75">
      <c r="A115" s="72">
        <v>64</v>
      </c>
      <c r="B115" s="76" t="s">
        <v>117</v>
      </c>
      <c r="C115" s="54">
        <v>43267.498060000005</v>
      </c>
      <c r="D115" s="54">
        <v>40838.15067</v>
      </c>
      <c r="E115" s="54">
        <f>'koncowki unijne zł'!E116/1000</f>
        <v>2939.904</v>
      </c>
      <c r="F115" s="54">
        <f>'koncowki unijne zł'!F116/1000</f>
        <v>2002.95477</v>
      </c>
      <c r="G115" s="54">
        <f>'koncowki unijne zł'!G116/1000</f>
        <v>2884.582</v>
      </c>
      <c r="H115" s="54">
        <f>'koncowki unijne zł'!H116/1000</f>
        <v>1958.18436</v>
      </c>
      <c r="I115" s="70">
        <f t="shared" si="4"/>
        <v>4.904616730040582</v>
      </c>
      <c r="J115" s="71">
        <f t="shared" si="5"/>
        <v>4.79498784316523</v>
      </c>
      <c r="K115" s="68"/>
      <c r="L115" s="68"/>
      <c r="M115" s="68"/>
    </row>
    <row r="116" spans="1:13" s="74" customFormat="1" ht="12.75">
      <c r="A116" s="72">
        <v>65</v>
      </c>
      <c r="B116" s="76" t="s">
        <v>118</v>
      </c>
      <c r="C116" s="54">
        <v>19552.16564</v>
      </c>
      <c r="D116" s="54">
        <v>19173.010269999995</v>
      </c>
      <c r="E116" s="54">
        <f>'koncowki unijne zł'!E117/1000</f>
        <v>145.50536</v>
      </c>
      <c r="F116" s="54">
        <f>'koncowki unijne zł'!F117/1000</f>
        <v>94.836</v>
      </c>
      <c r="G116" s="54">
        <f>'koncowki unijne zł'!G117/1000</f>
        <v>136.49438</v>
      </c>
      <c r="H116" s="54">
        <f>'koncowki unijne zł'!H117/1000</f>
        <v>94.836</v>
      </c>
      <c r="I116" s="70">
        <f t="shared" si="4"/>
        <v>0.49463281281599203</v>
      </c>
      <c r="J116" s="71">
        <f t="shared" si="5"/>
        <v>0.49463281281599203</v>
      </c>
      <c r="K116" s="68"/>
      <c r="L116" s="68"/>
      <c r="M116" s="68"/>
    </row>
    <row r="117" spans="1:13" s="74" customFormat="1" ht="12.75">
      <c r="A117" s="72">
        <v>66</v>
      </c>
      <c r="B117" s="76" t="s">
        <v>119</v>
      </c>
      <c r="C117" s="54">
        <v>71510.26486</v>
      </c>
      <c r="D117" s="54">
        <v>69562.85156</v>
      </c>
      <c r="E117" s="54">
        <f>'koncowki unijne zł'!E118/1000</f>
        <v>243.38099</v>
      </c>
      <c r="F117" s="54">
        <f>'koncowki unijne zł'!F118/1000</f>
        <v>336.93946</v>
      </c>
      <c r="G117" s="54">
        <f>'koncowki unijne zł'!G118/1000</f>
        <v>243.38099</v>
      </c>
      <c r="H117" s="54">
        <f>'koncowki unijne zł'!H118/1000</f>
        <v>336.93946</v>
      </c>
      <c r="I117" s="70">
        <f t="shared" si="4"/>
        <v>0.4843669465007193</v>
      </c>
      <c r="J117" s="71">
        <f t="shared" si="5"/>
        <v>0.4843669465007193</v>
      </c>
      <c r="K117" s="68"/>
      <c r="L117" s="68"/>
      <c r="M117" s="68"/>
    </row>
    <row r="118" spans="1:13" s="74" customFormat="1" ht="12.75">
      <c r="A118" s="72">
        <v>67</v>
      </c>
      <c r="B118" s="76" t="s">
        <v>120</v>
      </c>
      <c r="C118" s="54">
        <v>101321.83184</v>
      </c>
      <c r="D118" s="54">
        <v>98779.40643999996</v>
      </c>
      <c r="E118" s="54">
        <f>'koncowki unijne zł'!E119/1000</f>
        <v>2360.5404800000006</v>
      </c>
      <c r="F118" s="54">
        <f>'koncowki unijne zł'!F119/1000</f>
        <v>1593.3483899999999</v>
      </c>
      <c r="G118" s="54">
        <f>'koncowki unijne zł'!G119/1000</f>
        <v>2346.6114800000005</v>
      </c>
      <c r="H118" s="54">
        <f>'koncowki unijne zł'!H119/1000</f>
        <v>1591.77639</v>
      </c>
      <c r="I118" s="70">
        <f t="shared" si="4"/>
        <v>1.613037015936943</v>
      </c>
      <c r="J118" s="71">
        <f t="shared" si="5"/>
        <v>1.6114455911079684</v>
      </c>
      <c r="K118" s="68"/>
      <c r="L118" s="68"/>
      <c r="M118" s="68"/>
    </row>
    <row r="119" spans="1:13" s="74" customFormat="1" ht="12.75">
      <c r="A119" s="72">
        <v>68</v>
      </c>
      <c r="B119" s="76" t="s">
        <v>121</v>
      </c>
      <c r="C119" s="54">
        <v>37642.863679999995</v>
      </c>
      <c r="D119" s="54">
        <v>37170.51103</v>
      </c>
      <c r="E119" s="54">
        <f>'koncowki unijne zł'!E120/1000</f>
        <v>1398.15532</v>
      </c>
      <c r="F119" s="54">
        <f>'koncowki unijne zł'!F120/1000</f>
        <v>1329.2601000000002</v>
      </c>
      <c r="G119" s="54">
        <f>'koncowki unijne zł'!G120/1000</f>
        <v>1398.15532</v>
      </c>
      <c r="H119" s="54">
        <f>'koncowki unijne zł'!H120/1000</f>
        <v>1329.2601000000002</v>
      </c>
      <c r="I119" s="70">
        <f t="shared" si="4"/>
        <v>3.5761146757631765</v>
      </c>
      <c r="J119" s="71">
        <f t="shared" si="5"/>
        <v>3.5761146757631765</v>
      </c>
      <c r="K119" s="68"/>
      <c r="L119" s="68"/>
      <c r="M119" s="68"/>
    </row>
    <row r="120" spans="1:13" s="74" customFormat="1" ht="12.75">
      <c r="A120" s="72">
        <v>69</v>
      </c>
      <c r="B120" s="76" t="s">
        <v>122</v>
      </c>
      <c r="C120" s="54">
        <v>38555.247769999994</v>
      </c>
      <c r="D120" s="54">
        <v>36243.38755999999</v>
      </c>
      <c r="E120" s="54">
        <f>'koncowki unijne zł'!E121/1000</f>
        <v>7648.752770000001</v>
      </c>
      <c r="F120" s="54">
        <f>'koncowki unijne zł'!F121/1000</f>
        <v>6129.64953</v>
      </c>
      <c r="G120" s="54">
        <f>'koncowki unijne zł'!G121/1000</f>
        <v>7532.02724</v>
      </c>
      <c r="H120" s="54">
        <f>'koncowki unijne zł'!H121/1000</f>
        <v>6012.92401</v>
      </c>
      <c r="I120" s="70">
        <f t="shared" si="4"/>
        <v>16.912463052336165</v>
      </c>
      <c r="J120" s="71">
        <f t="shared" si="5"/>
        <v>16.590402870167033</v>
      </c>
      <c r="K120" s="68"/>
      <c r="L120" s="68"/>
      <c r="M120" s="68"/>
    </row>
    <row r="121" spans="1:13" s="74" customFormat="1" ht="12.75">
      <c r="A121" s="72">
        <v>70</v>
      </c>
      <c r="B121" s="76" t="s">
        <v>123</v>
      </c>
      <c r="C121" s="54">
        <v>48564.573870000015</v>
      </c>
      <c r="D121" s="54">
        <v>46798.913210000006</v>
      </c>
      <c r="E121" s="54">
        <f>'koncowki unijne zł'!E122/1000</f>
        <v>2133.5432</v>
      </c>
      <c r="F121" s="54">
        <f>'koncowki unijne zł'!F122/1000</f>
        <v>1686.72168</v>
      </c>
      <c r="G121" s="54">
        <f>'koncowki unijne zł'!G122/1000</f>
        <v>2132.12899</v>
      </c>
      <c r="H121" s="54">
        <f>'koncowki unijne zł'!H122/1000</f>
        <v>1685.8401900000001</v>
      </c>
      <c r="I121" s="70">
        <f t="shared" si="4"/>
        <v>3.604189850373664</v>
      </c>
      <c r="J121" s="71">
        <f t="shared" si="5"/>
        <v>3.6023062809923743</v>
      </c>
      <c r="K121" s="68"/>
      <c r="L121" s="68"/>
      <c r="M121" s="68"/>
    </row>
    <row r="122" spans="1:13" s="74" customFormat="1" ht="12.75">
      <c r="A122" s="72">
        <v>71</v>
      </c>
      <c r="B122" s="76" t="s">
        <v>124</v>
      </c>
      <c r="C122" s="54">
        <v>79694.10754000001</v>
      </c>
      <c r="D122" s="54">
        <v>72997.71938999998</v>
      </c>
      <c r="E122" s="54">
        <f>'koncowki unijne zł'!E123/1000</f>
        <v>10411.75</v>
      </c>
      <c r="F122" s="54">
        <f>'koncowki unijne zł'!F123/1000</f>
        <v>3729.52433</v>
      </c>
      <c r="G122" s="54">
        <f>'koncowki unijne zł'!G123/1000</f>
        <v>10350.475530000002</v>
      </c>
      <c r="H122" s="54">
        <f>'koncowki unijne zł'!H123/1000</f>
        <v>3679.78775</v>
      </c>
      <c r="I122" s="70">
        <f t="shared" si="4"/>
        <v>5.109097052846984</v>
      </c>
      <c r="J122" s="71">
        <f t="shared" si="5"/>
        <v>5.0409626228735265</v>
      </c>
      <c r="K122" s="68"/>
      <c r="L122" s="68"/>
      <c r="M122" s="68"/>
    </row>
    <row r="123" spans="1:13" s="81" customFormat="1" ht="12.75">
      <c r="A123" s="78">
        <v>72</v>
      </c>
      <c r="B123" s="79" t="s">
        <v>125</v>
      </c>
      <c r="C123" s="54">
        <v>38768.174429999985</v>
      </c>
      <c r="D123" s="54">
        <v>38582.83420999998</v>
      </c>
      <c r="E123" s="54">
        <f>'koncowki unijne zł'!E124/1000</f>
        <v>416.87955</v>
      </c>
      <c r="F123" s="54">
        <f>'koncowki unijne zł'!F124/1000</f>
        <v>416.71027000000004</v>
      </c>
      <c r="G123" s="54">
        <f>'koncowki unijne zł'!G124/1000</f>
        <v>380.83635</v>
      </c>
      <c r="H123" s="54">
        <f>'koncowki unijne zł'!H124/1000</f>
        <v>380.66707</v>
      </c>
      <c r="I123" s="70">
        <f t="shared" si="4"/>
        <v>1.0800405893769105</v>
      </c>
      <c r="J123" s="71">
        <f t="shared" si="5"/>
        <v>0.9866228798229083</v>
      </c>
      <c r="K123" s="80"/>
      <c r="L123" s="80"/>
      <c r="M123" s="80"/>
    </row>
    <row r="124" spans="1:13" s="74" customFormat="1" ht="12.75">
      <c r="A124" s="72">
        <v>73</v>
      </c>
      <c r="B124" s="76" t="s">
        <v>126</v>
      </c>
      <c r="C124" s="54">
        <v>49162.59827999999</v>
      </c>
      <c r="D124" s="54">
        <v>39475.64978</v>
      </c>
      <c r="E124" s="54">
        <f>'koncowki unijne zł'!E125/1000</f>
        <v>5600</v>
      </c>
      <c r="F124" s="54">
        <f>'koncowki unijne zł'!F125/1000</f>
        <v>0</v>
      </c>
      <c r="G124" s="54">
        <f>'koncowki unijne zł'!G125/1000</f>
        <v>5600</v>
      </c>
      <c r="H124" s="54">
        <f>'koncowki unijne zł'!H125/1000</f>
        <v>0</v>
      </c>
      <c r="I124" s="70">
        <f t="shared" si="4"/>
        <v>0</v>
      </c>
      <c r="J124" s="71">
        <f t="shared" si="5"/>
        <v>0</v>
      </c>
      <c r="K124" s="68"/>
      <c r="L124" s="68"/>
      <c r="M124" s="68"/>
    </row>
    <row r="125" spans="1:13" s="74" customFormat="1" ht="12.75">
      <c r="A125" s="72">
        <v>74</v>
      </c>
      <c r="B125" s="76" t="s">
        <v>127</v>
      </c>
      <c r="C125" s="54">
        <v>61027.34351000001</v>
      </c>
      <c r="D125" s="54">
        <v>61810.70739</v>
      </c>
      <c r="E125" s="54">
        <f>'koncowki unijne zł'!E126/1000</f>
        <v>625.14655</v>
      </c>
      <c r="F125" s="54">
        <f>'koncowki unijne zł'!F126/1000</f>
        <v>422.30788999999993</v>
      </c>
      <c r="G125" s="54">
        <f>'koncowki unijne zł'!G126/1000</f>
        <v>617.0593100000001</v>
      </c>
      <c r="H125" s="54">
        <f>'koncowki unijne zł'!H126/1000</f>
        <v>414.22065</v>
      </c>
      <c r="I125" s="70">
        <f t="shared" si="4"/>
        <v>0.6832277251502912</v>
      </c>
      <c r="J125" s="71">
        <f t="shared" si="5"/>
        <v>0.6701438431798539</v>
      </c>
      <c r="K125" s="68"/>
      <c r="L125" s="68"/>
      <c r="M125" s="68"/>
    </row>
    <row r="126" spans="1:13" s="74" customFormat="1" ht="12.75">
      <c r="A126" s="72">
        <v>75</v>
      </c>
      <c r="B126" s="76" t="s">
        <v>128</v>
      </c>
      <c r="C126" s="54">
        <v>45531.69611</v>
      </c>
      <c r="D126" s="54">
        <v>45038.420340000004</v>
      </c>
      <c r="E126" s="54">
        <f>'koncowki unijne zł'!E127/1000</f>
        <v>774.31389</v>
      </c>
      <c r="F126" s="54">
        <f>'koncowki unijne zł'!F127/1000</f>
        <v>970.90846</v>
      </c>
      <c r="G126" s="54">
        <f>'koncowki unijne zł'!G127/1000</f>
        <v>693.29139</v>
      </c>
      <c r="H126" s="54">
        <f>'koncowki unijne zł'!H127/1000</f>
        <v>889.88596</v>
      </c>
      <c r="I126" s="70">
        <f t="shared" si="4"/>
        <v>2.155733821636072</v>
      </c>
      <c r="J126" s="71">
        <f t="shared" si="5"/>
        <v>1.975837414549961</v>
      </c>
      <c r="K126" s="68"/>
      <c r="L126" s="68"/>
      <c r="M126" s="68"/>
    </row>
    <row r="127" spans="1:13" s="74" customFormat="1" ht="12.75">
      <c r="A127" s="72">
        <v>76</v>
      </c>
      <c r="B127" s="76" t="s">
        <v>129</v>
      </c>
      <c r="C127" s="54">
        <v>64375.298360000015</v>
      </c>
      <c r="D127" s="54">
        <v>61994.396590000026</v>
      </c>
      <c r="E127" s="54">
        <f>'koncowki unijne zł'!E128/1000</f>
        <v>3546.6740399999994</v>
      </c>
      <c r="F127" s="54">
        <f>'koncowki unijne zł'!F128/1000</f>
        <v>2007.5191899999998</v>
      </c>
      <c r="G127" s="54">
        <f>'koncowki unijne zł'!G128/1000</f>
        <v>3532.0572399999996</v>
      </c>
      <c r="H127" s="54">
        <f>'koncowki unijne zł'!H128/1000</f>
        <v>1999.0063899999996</v>
      </c>
      <c r="I127" s="70">
        <f t="shared" si="4"/>
        <v>3.2382268405267802</v>
      </c>
      <c r="J127" s="71">
        <f t="shared" si="5"/>
        <v>3.224495276920637</v>
      </c>
      <c r="K127" s="68"/>
      <c r="L127" s="68"/>
      <c r="M127" s="68"/>
    </row>
    <row r="128" spans="1:13" s="74" customFormat="1" ht="12.75">
      <c r="A128" s="72">
        <v>77</v>
      </c>
      <c r="B128" s="76" t="s">
        <v>130</v>
      </c>
      <c r="C128" s="54">
        <v>30825.953719999998</v>
      </c>
      <c r="D128" s="54">
        <v>29490.491639999986</v>
      </c>
      <c r="E128" s="54">
        <f>'koncowki unijne zł'!E129/1000</f>
        <v>1148.1756</v>
      </c>
      <c r="F128" s="54">
        <f>'koncowki unijne zł'!F129/1000</f>
        <v>981.0628</v>
      </c>
      <c r="G128" s="54">
        <f>'koncowki unijne zł'!G129/1000</f>
        <v>1129.7256</v>
      </c>
      <c r="H128" s="54">
        <f>'koncowki unijne zł'!H129/1000</f>
        <v>969.11089</v>
      </c>
      <c r="I128" s="70">
        <f t="shared" si="4"/>
        <v>3.3267088659495827</v>
      </c>
      <c r="J128" s="71">
        <f t="shared" si="5"/>
        <v>3.286180853918109</v>
      </c>
      <c r="K128" s="68"/>
      <c r="L128" s="68"/>
      <c r="M128" s="68"/>
    </row>
    <row r="129" spans="1:13" s="74" customFormat="1" ht="12.75">
      <c r="A129" s="72">
        <v>78</v>
      </c>
      <c r="B129" s="76" t="s">
        <v>131</v>
      </c>
      <c r="C129" s="54">
        <v>87473.42659</v>
      </c>
      <c r="D129" s="54">
        <v>86973.01393000002</v>
      </c>
      <c r="E129" s="54">
        <f>'koncowki unijne zł'!E130/1000</f>
        <v>1596.81206</v>
      </c>
      <c r="F129" s="54">
        <f>'koncowki unijne zł'!F130/1000</f>
        <v>1750.3118499999998</v>
      </c>
      <c r="G129" s="54">
        <f>'koncowki unijne zł'!G130/1000</f>
        <v>1441.9829499999998</v>
      </c>
      <c r="H129" s="54">
        <f>'koncowki unijne zł'!H130/1000</f>
        <v>1563.96233</v>
      </c>
      <c r="I129" s="70">
        <f t="shared" si="4"/>
        <v>2.0124769407309873</v>
      </c>
      <c r="J129" s="71">
        <f t="shared" si="5"/>
        <v>1.798215629573043</v>
      </c>
      <c r="K129" s="68"/>
      <c r="L129" s="68"/>
      <c r="M129" s="68"/>
    </row>
    <row r="130" spans="1:13" s="74" customFormat="1" ht="12.75">
      <c r="A130" s="72">
        <v>79</v>
      </c>
      <c r="B130" s="76" t="s">
        <v>132</v>
      </c>
      <c r="C130" s="54">
        <v>36519.8224</v>
      </c>
      <c r="D130" s="54">
        <v>35645.36530000001</v>
      </c>
      <c r="E130" s="54">
        <f>'koncowki unijne zł'!E131/1000</f>
        <v>346.04909999999995</v>
      </c>
      <c r="F130" s="54">
        <f>'koncowki unijne zł'!F131/1000</f>
        <v>296.49495</v>
      </c>
      <c r="G130" s="54">
        <f>'koncowki unijne zł'!G131/1000</f>
        <v>346.04909999999995</v>
      </c>
      <c r="H130" s="54">
        <f>'koncowki unijne zł'!H131/1000</f>
        <v>291.61477</v>
      </c>
      <c r="I130" s="70">
        <f t="shared" si="4"/>
        <v>0.8317910267004612</v>
      </c>
      <c r="J130" s="71">
        <f t="shared" si="5"/>
        <v>0.8181001023434593</v>
      </c>
      <c r="K130" s="68"/>
      <c r="L130" s="68"/>
      <c r="M130" s="68"/>
    </row>
    <row r="131" spans="1:13" s="74" customFormat="1" ht="12.75">
      <c r="A131" s="72">
        <v>80</v>
      </c>
      <c r="B131" s="76" t="s">
        <v>133</v>
      </c>
      <c r="C131" s="54">
        <v>90016.36684999999</v>
      </c>
      <c r="D131" s="54">
        <v>88034.15965</v>
      </c>
      <c r="E131" s="54">
        <f>'koncowki unijne zł'!E132/1000</f>
        <v>1565.9372400000002</v>
      </c>
      <c r="F131" s="54">
        <f>'koncowki unijne zł'!F132/1000</f>
        <v>1023.5119599999998</v>
      </c>
      <c r="G131" s="54">
        <f>'koncowki unijne zł'!G132/1000</f>
        <v>1564.7189400000002</v>
      </c>
      <c r="H131" s="54">
        <f>'koncowki unijne zł'!H132/1000</f>
        <v>1022.2936599999999</v>
      </c>
      <c r="I131" s="70">
        <f t="shared" si="4"/>
        <v>1.1626304653434605</v>
      </c>
      <c r="J131" s="71">
        <f t="shared" si="5"/>
        <v>1.1612465707225046</v>
      </c>
      <c r="K131" s="68"/>
      <c r="L131" s="68"/>
      <c r="M131" s="68"/>
    </row>
    <row r="132" spans="1:13" s="74" customFormat="1" ht="12.75">
      <c r="A132" s="72">
        <v>81</v>
      </c>
      <c r="B132" s="76" t="s">
        <v>134</v>
      </c>
      <c r="C132" s="54">
        <v>44333.643079999994</v>
      </c>
      <c r="D132" s="54">
        <v>46719.10615000001</v>
      </c>
      <c r="E132" s="54">
        <f>'koncowki unijne zł'!E133/1000</f>
        <v>1699.95475</v>
      </c>
      <c r="F132" s="54">
        <f>'koncowki unijne zł'!F133/1000</f>
        <v>2596.32055</v>
      </c>
      <c r="G132" s="54">
        <f>'koncowki unijne zł'!G133/1000</f>
        <v>1699.95475</v>
      </c>
      <c r="H132" s="54">
        <f>'koncowki unijne zł'!H133/1000</f>
        <v>2596.32055</v>
      </c>
      <c r="I132" s="70">
        <f t="shared" si="4"/>
        <v>5.557299280649871</v>
      </c>
      <c r="J132" s="71">
        <f t="shared" si="5"/>
        <v>5.557299280649871</v>
      </c>
      <c r="K132" s="68"/>
      <c r="L132" s="68"/>
      <c r="M132" s="68"/>
    </row>
    <row r="133" spans="1:13" s="74" customFormat="1" ht="12.75">
      <c r="A133" s="72">
        <v>82</v>
      </c>
      <c r="B133" s="76" t="s">
        <v>135</v>
      </c>
      <c r="C133" s="54">
        <v>49481.994220000015</v>
      </c>
      <c r="D133" s="54">
        <v>49375.27384000001</v>
      </c>
      <c r="E133" s="54">
        <f>'koncowki unijne zł'!E134/1000</f>
        <v>2436.35094</v>
      </c>
      <c r="F133" s="54">
        <f>'koncowki unijne zł'!F134/1000</f>
        <v>2343.6161100000004</v>
      </c>
      <c r="G133" s="54">
        <f>'koncowki unijne zł'!G134/1000</f>
        <v>2407.31993</v>
      </c>
      <c r="H133" s="54">
        <f>'koncowki unijne zł'!H134/1000</f>
        <v>2314.5851000000002</v>
      </c>
      <c r="I133" s="70">
        <f t="shared" si="4"/>
        <v>4.746537948517431</v>
      </c>
      <c r="J133" s="71">
        <f t="shared" si="5"/>
        <v>4.687741292332648</v>
      </c>
      <c r="K133" s="68"/>
      <c r="L133" s="68"/>
      <c r="M133" s="68"/>
    </row>
    <row r="134" spans="1:13" s="74" customFormat="1" ht="12.75">
      <c r="A134" s="72">
        <v>83</v>
      </c>
      <c r="B134" s="76" t="s">
        <v>136</v>
      </c>
      <c r="C134" s="54">
        <v>70309.58674</v>
      </c>
      <c r="D134" s="54">
        <v>67202.40692000001</v>
      </c>
      <c r="E134" s="54">
        <f>'koncowki unijne zł'!E135/1000</f>
        <v>4092.2227599999997</v>
      </c>
      <c r="F134" s="54">
        <f>'koncowki unijne zł'!F135/1000</f>
        <v>2950.03087</v>
      </c>
      <c r="G134" s="54">
        <f>'koncowki unijne zł'!G135/1000</f>
        <v>4046.3147599999998</v>
      </c>
      <c r="H134" s="54">
        <f>'koncowki unijne zł'!H135/1000</f>
        <v>2869.9313600000005</v>
      </c>
      <c r="I134" s="70">
        <f t="shared" si="4"/>
        <v>4.389769660351325</v>
      </c>
      <c r="J134" s="71">
        <f t="shared" si="5"/>
        <v>4.2705782300572395</v>
      </c>
      <c r="K134" s="68"/>
      <c r="L134" s="68"/>
      <c r="M134" s="68"/>
    </row>
    <row r="135" spans="1:13" s="74" customFormat="1" ht="12.75">
      <c r="A135" s="72">
        <v>84</v>
      </c>
      <c r="B135" s="76" t="s">
        <v>137</v>
      </c>
      <c r="C135" s="54">
        <v>67829.88065</v>
      </c>
      <c r="D135" s="54">
        <v>64792.023190000014</v>
      </c>
      <c r="E135" s="54">
        <f>'koncowki unijne zł'!E136/1000</f>
        <v>3928.82332</v>
      </c>
      <c r="F135" s="54">
        <f>'koncowki unijne zł'!F136/1000</f>
        <v>3970.1506799999997</v>
      </c>
      <c r="G135" s="54">
        <f>'koncowki unijne zł'!G136/1000</f>
        <v>3917.81092</v>
      </c>
      <c r="H135" s="54">
        <f>'koncowki unijne zł'!H136/1000</f>
        <v>3917.8109</v>
      </c>
      <c r="I135" s="70">
        <f t="shared" si="4"/>
        <v>6.127530033068564</v>
      </c>
      <c r="J135" s="71">
        <f t="shared" si="5"/>
        <v>6.046748823556839</v>
      </c>
      <c r="K135" s="68"/>
      <c r="L135" s="68"/>
      <c r="M135" s="68"/>
    </row>
    <row r="136" spans="1:13" s="74" customFormat="1" ht="12.75">
      <c r="A136" s="72">
        <v>85</v>
      </c>
      <c r="B136" s="76" t="s">
        <v>138</v>
      </c>
      <c r="C136" s="54">
        <v>57205.2507</v>
      </c>
      <c r="D136" s="54">
        <v>46266.432250000005</v>
      </c>
      <c r="E136" s="54">
        <f>'koncowki unijne zł'!E137/1000</f>
        <v>176.53381</v>
      </c>
      <c r="F136" s="54">
        <f>'koncowki unijne zł'!F137/1000</f>
        <v>0</v>
      </c>
      <c r="G136" s="54">
        <f>'koncowki unijne zł'!G137/1000</f>
        <v>176.53381</v>
      </c>
      <c r="H136" s="54">
        <f>'koncowki unijne zł'!H137/1000</f>
        <v>0</v>
      </c>
      <c r="I136" s="70">
        <f aca="true" t="shared" si="7" ref="I136:I199">F136/D136*100</f>
        <v>0</v>
      </c>
      <c r="J136" s="71">
        <f aca="true" t="shared" si="8" ref="J136:J199">H136/D136*100</f>
        <v>0</v>
      </c>
      <c r="K136" s="68"/>
      <c r="L136" s="68"/>
      <c r="M136" s="68"/>
    </row>
    <row r="137" spans="1:13" s="74" customFormat="1" ht="12.75">
      <c r="A137" s="72">
        <v>86</v>
      </c>
      <c r="B137" s="76" t="s">
        <v>139</v>
      </c>
      <c r="C137" s="54">
        <v>86873.04520000001</v>
      </c>
      <c r="D137" s="54">
        <v>86594.84446999997</v>
      </c>
      <c r="E137" s="54">
        <f>'koncowki unijne zł'!E138/1000</f>
        <v>1417.5336200000002</v>
      </c>
      <c r="F137" s="54">
        <f>'koncowki unijne zł'!F138/1000</f>
        <v>1443.44947</v>
      </c>
      <c r="G137" s="54">
        <f>'koncowki unijne zł'!G138/1000</f>
        <v>1417.5336200000002</v>
      </c>
      <c r="H137" s="54">
        <f>'koncowki unijne zł'!H138/1000</f>
        <v>1443.44947</v>
      </c>
      <c r="I137" s="70">
        <f t="shared" si="7"/>
        <v>1.666900008695172</v>
      </c>
      <c r="J137" s="71">
        <f t="shared" si="8"/>
        <v>1.666900008695172</v>
      </c>
      <c r="K137" s="68"/>
      <c r="L137" s="68"/>
      <c r="M137" s="68"/>
    </row>
    <row r="138" spans="1:13" s="74" customFormat="1" ht="12.75">
      <c r="A138" s="72">
        <v>87</v>
      </c>
      <c r="B138" s="76" t="s">
        <v>140</v>
      </c>
      <c r="C138" s="54">
        <v>37122.149789999996</v>
      </c>
      <c r="D138" s="54">
        <v>35895.45421000001</v>
      </c>
      <c r="E138" s="54">
        <f>'koncowki unijne zł'!E139/1000</f>
        <v>784.20895</v>
      </c>
      <c r="F138" s="54">
        <f>'koncowki unijne zł'!F139/1000</f>
        <v>723.3753099999999</v>
      </c>
      <c r="G138" s="54">
        <f>'koncowki unijne zł'!G139/1000</f>
        <v>784.20895</v>
      </c>
      <c r="H138" s="54">
        <f>'koncowki unijne zł'!H139/1000</f>
        <v>673.04662</v>
      </c>
      <c r="I138" s="70">
        <f t="shared" si="7"/>
        <v>2.0152281839589508</v>
      </c>
      <c r="J138" s="71">
        <f t="shared" si="8"/>
        <v>1.8750190931209831</v>
      </c>
      <c r="K138" s="68"/>
      <c r="L138" s="68"/>
      <c r="M138" s="68"/>
    </row>
    <row r="139" spans="1:13" s="74" customFormat="1" ht="12.75">
      <c r="A139" s="72">
        <v>88</v>
      </c>
      <c r="B139" s="76" t="s">
        <v>141</v>
      </c>
      <c r="C139" s="54">
        <v>48594.80444</v>
      </c>
      <c r="D139" s="54">
        <v>46895.23314000002</v>
      </c>
      <c r="E139" s="54">
        <f>'koncowki unijne zł'!E140/1000</f>
        <v>746.76453</v>
      </c>
      <c r="F139" s="54">
        <f>'koncowki unijne zł'!F140/1000</f>
        <v>783.8948399999999</v>
      </c>
      <c r="G139" s="54">
        <f>'koncowki unijne zł'!G140/1000</f>
        <v>746.76453</v>
      </c>
      <c r="H139" s="54">
        <f>'koncowki unijne zł'!H140/1000</f>
        <v>783.8948399999999</v>
      </c>
      <c r="I139" s="70">
        <f t="shared" si="7"/>
        <v>1.6715874674506408</v>
      </c>
      <c r="J139" s="71">
        <f t="shared" si="8"/>
        <v>1.6715874674506408</v>
      </c>
      <c r="K139" s="68"/>
      <c r="L139" s="68"/>
      <c r="M139" s="68"/>
    </row>
    <row r="140" spans="1:13" s="74" customFormat="1" ht="12.75">
      <c r="A140" s="72">
        <v>89</v>
      </c>
      <c r="B140" s="76" t="s">
        <v>143</v>
      </c>
      <c r="C140" s="54">
        <v>45491.711019999995</v>
      </c>
      <c r="D140" s="54">
        <v>44621.19173</v>
      </c>
      <c r="E140" s="54">
        <f>'koncowki unijne zł'!E141/1000</f>
        <v>221.224</v>
      </c>
      <c r="F140" s="54">
        <f>'koncowki unijne zł'!F141/1000</f>
        <v>169.672</v>
      </c>
      <c r="G140" s="54">
        <f>'koncowki unijne zł'!G141/1000</f>
        <v>218.924</v>
      </c>
      <c r="H140" s="54">
        <f>'koncowki unijne zł'!H141/1000</f>
        <v>167.372</v>
      </c>
      <c r="I140" s="70">
        <f t="shared" si="7"/>
        <v>0.3802498172318537</v>
      </c>
      <c r="J140" s="71">
        <f t="shared" si="8"/>
        <v>0.3750953157252217</v>
      </c>
      <c r="K140" s="68"/>
      <c r="L140" s="68"/>
      <c r="M140" s="68"/>
    </row>
    <row r="141" spans="1:13" s="74" customFormat="1" ht="12.75">
      <c r="A141" s="72">
        <v>90</v>
      </c>
      <c r="B141" s="76" t="s">
        <v>144</v>
      </c>
      <c r="C141" s="54">
        <v>57503.95139000001</v>
      </c>
      <c r="D141" s="54">
        <v>57951.86675000003</v>
      </c>
      <c r="E141" s="54">
        <f>'koncowki unijne zł'!E142/1000</f>
        <v>232.01386</v>
      </c>
      <c r="F141" s="54">
        <f>'koncowki unijne zł'!F142/1000</f>
        <v>123.76</v>
      </c>
      <c r="G141" s="54">
        <f>'koncowki unijne zł'!G142/1000</f>
        <v>232.01386</v>
      </c>
      <c r="H141" s="54">
        <f>'koncowki unijne zł'!H142/1000</f>
        <v>123.76</v>
      </c>
      <c r="I141" s="70">
        <f t="shared" si="7"/>
        <v>0.2135565374173213</v>
      </c>
      <c r="J141" s="71">
        <f t="shared" si="8"/>
        <v>0.2135565374173213</v>
      </c>
      <c r="K141" s="68"/>
      <c r="L141" s="68"/>
      <c r="M141" s="68"/>
    </row>
    <row r="142" spans="1:13" s="74" customFormat="1" ht="12.75">
      <c r="A142" s="72">
        <v>91</v>
      </c>
      <c r="B142" s="76" t="s">
        <v>145</v>
      </c>
      <c r="C142" s="54">
        <v>53742.671350000004</v>
      </c>
      <c r="D142" s="54">
        <v>48168.83484999999</v>
      </c>
      <c r="E142" s="54">
        <f>'koncowki unijne zł'!E143/1000</f>
        <v>4787.848739999999</v>
      </c>
      <c r="F142" s="54">
        <f>'koncowki unijne zł'!F143/1000</f>
        <v>3619.26286</v>
      </c>
      <c r="G142" s="54">
        <f>'koncowki unijne zł'!G143/1000</f>
        <v>4787.848739999999</v>
      </c>
      <c r="H142" s="54">
        <f>'koncowki unijne zł'!H143/1000</f>
        <v>3619.26286</v>
      </c>
      <c r="I142" s="70">
        <f t="shared" si="7"/>
        <v>7.513702316592365</v>
      </c>
      <c r="J142" s="71">
        <f t="shared" si="8"/>
        <v>7.513702316592365</v>
      </c>
      <c r="K142" s="68"/>
      <c r="L142" s="68"/>
      <c r="M142" s="68"/>
    </row>
    <row r="143" spans="1:13" s="81" customFormat="1" ht="12.75">
      <c r="A143" s="72">
        <v>92</v>
      </c>
      <c r="B143" s="79" t="s">
        <v>146</v>
      </c>
      <c r="C143" s="54">
        <v>33030.01793</v>
      </c>
      <c r="D143" s="54">
        <v>32829.71001000001</v>
      </c>
      <c r="E143" s="54">
        <f>'koncowki unijne zł'!E144/1000</f>
        <v>2498.93621</v>
      </c>
      <c r="F143" s="54">
        <f>'koncowki unijne zł'!F144/1000</f>
        <v>2498.93621</v>
      </c>
      <c r="G143" s="54">
        <f>'koncowki unijne zł'!G144/1000</f>
        <v>2498.93621</v>
      </c>
      <c r="H143" s="54">
        <f>'koncowki unijne zł'!H144/1000</f>
        <v>2498.93621</v>
      </c>
      <c r="I143" s="70">
        <f t="shared" si="7"/>
        <v>7.611813230268613</v>
      </c>
      <c r="J143" s="71">
        <f t="shared" si="8"/>
        <v>7.611813230268613</v>
      </c>
      <c r="K143" s="80"/>
      <c r="L143" s="80"/>
      <c r="M143" s="80"/>
    </row>
    <row r="144" spans="1:13" s="74" customFormat="1" ht="12.75">
      <c r="A144" s="72">
        <v>93</v>
      </c>
      <c r="B144" s="76" t="s">
        <v>147</v>
      </c>
      <c r="C144" s="54">
        <v>136822.3158</v>
      </c>
      <c r="D144" s="54">
        <v>140182.61368000004</v>
      </c>
      <c r="E144" s="54">
        <f>'koncowki unijne zł'!E145/1000</f>
        <v>5153.771110000001</v>
      </c>
      <c r="F144" s="54">
        <f>'koncowki unijne zł'!F145/1000</f>
        <v>3141.3685800000003</v>
      </c>
      <c r="G144" s="54">
        <f>'koncowki unijne zł'!G145/1000</f>
        <v>5152.050520000001</v>
      </c>
      <c r="H144" s="54">
        <f>'koncowki unijne zł'!H145/1000</f>
        <v>3139.6479900000004</v>
      </c>
      <c r="I144" s="70">
        <f t="shared" si="7"/>
        <v>2.2409116919241616</v>
      </c>
      <c r="J144" s="71">
        <f t="shared" si="8"/>
        <v>2.2396843000566315</v>
      </c>
      <c r="K144" s="68"/>
      <c r="L144" s="68"/>
      <c r="M144" s="68"/>
    </row>
    <row r="145" spans="1:13" s="74" customFormat="1" ht="12.75">
      <c r="A145" s="72">
        <v>94</v>
      </c>
      <c r="B145" s="76" t="s">
        <v>148</v>
      </c>
      <c r="C145" s="54">
        <v>54348.19</v>
      </c>
      <c r="D145" s="54">
        <v>50164.54841999999</v>
      </c>
      <c r="E145" s="54">
        <f>'koncowki unijne zł'!E146/1000</f>
        <v>4687.82226</v>
      </c>
      <c r="F145" s="54">
        <f>'koncowki unijne zł'!F146/1000</f>
        <v>4107.35855</v>
      </c>
      <c r="G145" s="54">
        <f>'koncowki unijne zł'!G146/1000</f>
        <v>4687.82226</v>
      </c>
      <c r="H145" s="54">
        <f>'koncowki unijne zł'!H146/1000</f>
        <v>4107.35855</v>
      </c>
      <c r="I145" s="70">
        <f t="shared" si="7"/>
        <v>8.187771403046153</v>
      </c>
      <c r="J145" s="71">
        <f t="shared" si="8"/>
        <v>8.187771403046153</v>
      </c>
      <c r="K145" s="68"/>
      <c r="L145" s="68"/>
      <c r="M145" s="68"/>
    </row>
    <row r="146" spans="1:13" s="74" customFormat="1" ht="12.75">
      <c r="A146" s="72">
        <v>95</v>
      </c>
      <c r="B146" s="76" t="s">
        <v>149</v>
      </c>
      <c r="C146" s="54">
        <v>61357.86468</v>
      </c>
      <c r="D146" s="54">
        <v>59875.613430000005</v>
      </c>
      <c r="E146" s="54">
        <f>'koncowki unijne zł'!E147/1000</f>
        <v>2021.43416</v>
      </c>
      <c r="F146" s="54">
        <f>'koncowki unijne zł'!F147/1000</f>
        <v>1952.42734</v>
      </c>
      <c r="G146" s="54">
        <f>'koncowki unijne zł'!G147/1000</f>
        <v>1879.1235299999998</v>
      </c>
      <c r="H146" s="54">
        <f>'koncowki unijne zł'!H147/1000</f>
        <v>1816.70186</v>
      </c>
      <c r="I146" s="70">
        <f t="shared" si="7"/>
        <v>3.260805573679113</v>
      </c>
      <c r="J146" s="71">
        <f t="shared" si="8"/>
        <v>3.0341265098250534</v>
      </c>
      <c r="K146" s="68"/>
      <c r="L146" s="68"/>
      <c r="M146" s="68"/>
    </row>
    <row r="147" spans="1:13" s="69" customFormat="1" ht="12.75">
      <c r="A147" s="72">
        <v>96</v>
      </c>
      <c r="B147" s="76" t="s">
        <v>150</v>
      </c>
      <c r="C147" s="54">
        <v>75744.55612000001</v>
      </c>
      <c r="D147" s="54">
        <v>73233.51874999997</v>
      </c>
      <c r="E147" s="54">
        <f>'koncowki unijne zł'!E148/1000</f>
        <v>6872.48908</v>
      </c>
      <c r="F147" s="54">
        <f>'koncowki unijne zł'!F148/1000</f>
        <v>4023.88958</v>
      </c>
      <c r="G147" s="54">
        <f>'koncowki unijne zł'!G148/1000</f>
        <v>6870.01849</v>
      </c>
      <c r="H147" s="54">
        <f>'koncowki unijne zł'!H148/1000</f>
        <v>4021.41899</v>
      </c>
      <c r="I147" s="70">
        <f t="shared" si="7"/>
        <v>5.494600899536869</v>
      </c>
      <c r="J147" s="71">
        <f t="shared" si="8"/>
        <v>5.491227321369154</v>
      </c>
      <c r="K147" s="68"/>
      <c r="L147" s="68"/>
      <c r="M147" s="68"/>
    </row>
    <row r="148" spans="1:13" s="74" customFormat="1" ht="12.75">
      <c r="A148" s="72">
        <v>97</v>
      </c>
      <c r="B148" s="76" t="s">
        <v>151</v>
      </c>
      <c r="C148" s="54">
        <v>88636.17289</v>
      </c>
      <c r="D148" s="54">
        <v>86669.25171000001</v>
      </c>
      <c r="E148" s="54">
        <f>'koncowki unijne zł'!E149/1000</f>
        <v>7405.88917</v>
      </c>
      <c r="F148" s="54">
        <f>'koncowki unijne zł'!F149/1000</f>
        <v>6206.36043</v>
      </c>
      <c r="G148" s="54">
        <f>'koncowki unijne zł'!G149/1000</f>
        <v>5663.893929999999</v>
      </c>
      <c r="H148" s="54">
        <f>'koncowki unijne zł'!H149/1000</f>
        <v>4846.62609</v>
      </c>
      <c r="I148" s="70">
        <f t="shared" si="7"/>
        <v>7.160971518211346</v>
      </c>
      <c r="J148" s="71">
        <f t="shared" si="8"/>
        <v>5.592094075321052</v>
      </c>
      <c r="K148" s="68"/>
      <c r="L148" s="68"/>
      <c r="M148" s="68"/>
    </row>
    <row r="149" spans="1:13" s="74" customFormat="1" ht="12.75">
      <c r="A149" s="72">
        <v>98</v>
      </c>
      <c r="B149" s="76" t="s">
        <v>152</v>
      </c>
      <c r="C149" s="54">
        <v>47619.56069</v>
      </c>
      <c r="D149" s="54">
        <v>40879.239660000014</v>
      </c>
      <c r="E149" s="54">
        <f>'koncowki unijne zł'!E150/1000</f>
        <v>955.94868</v>
      </c>
      <c r="F149" s="54">
        <f>'koncowki unijne zł'!F150/1000</f>
        <v>665.9904799999999</v>
      </c>
      <c r="G149" s="54">
        <f>'koncowki unijne zł'!G150/1000</f>
        <v>955.94868</v>
      </c>
      <c r="H149" s="54">
        <f>'koncowki unijne zł'!H150/1000</f>
        <v>665.9904799999999</v>
      </c>
      <c r="I149" s="70">
        <f t="shared" si="7"/>
        <v>1.6291655264118476</v>
      </c>
      <c r="J149" s="71">
        <f t="shared" si="8"/>
        <v>1.6291655264118476</v>
      </c>
      <c r="K149" s="68"/>
      <c r="L149" s="68"/>
      <c r="M149" s="68"/>
    </row>
    <row r="150" spans="1:13" s="74" customFormat="1" ht="12.75">
      <c r="A150" s="72">
        <v>99</v>
      </c>
      <c r="B150" s="76" t="s">
        <v>153</v>
      </c>
      <c r="C150" s="54">
        <v>80212.64247000002</v>
      </c>
      <c r="D150" s="54">
        <v>62294.720769999985</v>
      </c>
      <c r="E150" s="54">
        <f>'koncowki unijne zł'!E151/1000</f>
        <v>7047.62336</v>
      </c>
      <c r="F150" s="54">
        <f>'koncowki unijne zł'!F151/1000</f>
        <v>4169.0365600000005</v>
      </c>
      <c r="G150" s="54">
        <f>'koncowki unijne zł'!G151/1000</f>
        <v>6950.622560000001</v>
      </c>
      <c r="H150" s="54">
        <f>'koncowki unijne zł'!H151/1000</f>
        <v>4125.9882099999995</v>
      </c>
      <c r="I150" s="70">
        <f t="shared" si="7"/>
        <v>6.692439597558536</v>
      </c>
      <c r="J150" s="71">
        <f t="shared" si="8"/>
        <v>6.623335266617008</v>
      </c>
      <c r="K150" s="68"/>
      <c r="L150" s="68"/>
      <c r="M150" s="68"/>
    </row>
    <row r="151" spans="1:13" s="74" customFormat="1" ht="12.75">
      <c r="A151" s="72">
        <v>100</v>
      </c>
      <c r="B151" s="76" t="s">
        <v>154</v>
      </c>
      <c r="C151" s="54">
        <v>96617.91929000003</v>
      </c>
      <c r="D151" s="54">
        <v>95110.20401000003</v>
      </c>
      <c r="E151" s="54">
        <f>'koncowki unijne zł'!E152/1000</f>
        <v>1208.8776400000002</v>
      </c>
      <c r="F151" s="54">
        <f>'koncowki unijne zł'!F152/1000</f>
        <v>1129.8978200000001</v>
      </c>
      <c r="G151" s="54">
        <f>'koncowki unijne zł'!G152/1000</f>
        <v>1204.2396600000002</v>
      </c>
      <c r="H151" s="54">
        <f>'koncowki unijne zł'!H152/1000</f>
        <v>1125.3939800000003</v>
      </c>
      <c r="I151" s="70">
        <f t="shared" si="7"/>
        <v>1.187988010078499</v>
      </c>
      <c r="J151" s="71">
        <f t="shared" si="8"/>
        <v>1.1832526191213664</v>
      </c>
      <c r="K151" s="68"/>
      <c r="L151" s="68"/>
      <c r="M151" s="68"/>
    </row>
    <row r="152" spans="1:13" s="74" customFormat="1" ht="12.75">
      <c r="A152" s="72">
        <v>101</v>
      </c>
      <c r="B152" s="76" t="s">
        <v>155</v>
      </c>
      <c r="C152" s="54">
        <v>33573.87465</v>
      </c>
      <c r="D152" s="54">
        <v>33305.424869999995</v>
      </c>
      <c r="E152" s="54">
        <f>'koncowki unijne zł'!E153/1000</f>
        <v>3886.26672</v>
      </c>
      <c r="F152" s="54">
        <f>'koncowki unijne zł'!F153/1000</f>
        <v>3451.18696</v>
      </c>
      <c r="G152" s="54">
        <f>'koncowki unijne zł'!G153/1000</f>
        <v>3062.4357200000004</v>
      </c>
      <c r="H152" s="54">
        <f>'koncowki unijne zł'!H153/1000</f>
        <v>2587.8732200000004</v>
      </c>
      <c r="I152" s="70">
        <f t="shared" si="7"/>
        <v>10.362236703092389</v>
      </c>
      <c r="J152" s="71">
        <f t="shared" si="8"/>
        <v>7.770125227650341</v>
      </c>
      <c r="K152" s="68"/>
      <c r="L152" s="68"/>
      <c r="M152" s="68"/>
    </row>
    <row r="153" spans="1:13" s="74" customFormat="1" ht="12.75">
      <c r="A153" s="72">
        <v>102</v>
      </c>
      <c r="B153" s="76" t="s">
        <v>156</v>
      </c>
      <c r="C153" s="54">
        <v>44028.40303999999</v>
      </c>
      <c r="D153" s="54">
        <v>43780.92504999998</v>
      </c>
      <c r="E153" s="54">
        <f>'koncowki unijne zł'!E154/1000</f>
        <v>2981.91726</v>
      </c>
      <c r="F153" s="54">
        <f>'koncowki unijne zł'!F154/1000</f>
        <v>2982.12681</v>
      </c>
      <c r="G153" s="54">
        <f>'koncowki unijne zł'!G154/1000</f>
        <v>2904.40864</v>
      </c>
      <c r="H153" s="54">
        <f>'koncowki unijne zł'!H154/1000</f>
        <v>2904.61819</v>
      </c>
      <c r="I153" s="70">
        <f t="shared" si="7"/>
        <v>6.811475103813508</v>
      </c>
      <c r="J153" s="71">
        <f t="shared" si="8"/>
        <v>6.634437684180456</v>
      </c>
      <c r="K153" s="68"/>
      <c r="L153" s="68"/>
      <c r="M153" s="68"/>
    </row>
    <row r="154" spans="1:13" s="74" customFormat="1" ht="12.75">
      <c r="A154" s="72">
        <v>103</v>
      </c>
      <c r="B154" s="76" t="s">
        <v>157</v>
      </c>
      <c r="C154" s="54">
        <v>76424.42656</v>
      </c>
      <c r="D154" s="54">
        <v>74032.62062</v>
      </c>
      <c r="E154" s="54">
        <f>'koncowki unijne zł'!E155/1000</f>
        <v>3182.27408</v>
      </c>
      <c r="F154" s="54">
        <f>'koncowki unijne zł'!F155/1000</f>
        <v>3189.07235</v>
      </c>
      <c r="G154" s="54">
        <f>'koncowki unijne zł'!G155/1000</f>
        <v>3177.6649500000003</v>
      </c>
      <c r="H154" s="54">
        <f>'koncowki unijne zł'!H155/1000</f>
        <v>3184.46322</v>
      </c>
      <c r="I154" s="70">
        <f t="shared" si="7"/>
        <v>4.307658331276832</v>
      </c>
      <c r="J154" s="71">
        <f t="shared" si="8"/>
        <v>4.301432521679118</v>
      </c>
      <c r="K154" s="68"/>
      <c r="L154" s="68"/>
      <c r="M154" s="68"/>
    </row>
    <row r="155" spans="1:13" s="74" customFormat="1" ht="12.75">
      <c r="A155" s="72">
        <v>104</v>
      </c>
      <c r="B155" s="76" t="s">
        <v>158</v>
      </c>
      <c r="C155" s="54">
        <v>85284.23058999999</v>
      </c>
      <c r="D155" s="54">
        <v>83935.68547</v>
      </c>
      <c r="E155" s="54">
        <f>'koncowki unijne zł'!E156/1000</f>
        <v>1083.6005699999998</v>
      </c>
      <c r="F155" s="54">
        <f>'koncowki unijne zł'!F156/1000</f>
        <v>1874.3556600000002</v>
      </c>
      <c r="G155" s="54">
        <f>'koncowki unijne zł'!G156/1000</f>
        <v>1035.10057</v>
      </c>
      <c r="H155" s="54">
        <f>'koncowki unijne zł'!H156/1000</f>
        <v>1825.83752</v>
      </c>
      <c r="I155" s="70">
        <f t="shared" si="7"/>
        <v>2.2330855458015244</v>
      </c>
      <c r="J155" s="71">
        <f t="shared" si="8"/>
        <v>2.1752815977807014</v>
      </c>
      <c r="K155" s="68"/>
      <c r="L155" s="68"/>
      <c r="M155" s="68"/>
    </row>
    <row r="156" spans="1:13" s="74" customFormat="1" ht="12.75">
      <c r="A156" s="72">
        <v>105</v>
      </c>
      <c r="B156" s="76" t="s">
        <v>159</v>
      </c>
      <c r="C156" s="54">
        <v>63919.65259000002</v>
      </c>
      <c r="D156" s="54">
        <v>60423.48774000001</v>
      </c>
      <c r="E156" s="54">
        <f>'koncowki unijne zł'!E157/1000</f>
        <v>1630.29106</v>
      </c>
      <c r="F156" s="54">
        <f>'koncowki unijne zł'!F157/1000</f>
        <v>478.02196999999995</v>
      </c>
      <c r="G156" s="54">
        <f>'koncowki unijne zł'!G157/1000</f>
        <v>1600.42306</v>
      </c>
      <c r="H156" s="54">
        <f>'koncowki unijne zł'!H157/1000</f>
        <v>448.15396999999996</v>
      </c>
      <c r="I156" s="70">
        <f t="shared" si="7"/>
        <v>0.79111946012933</v>
      </c>
      <c r="J156" s="71">
        <f t="shared" si="8"/>
        <v>0.7416883512722562</v>
      </c>
      <c r="K156" s="68"/>
      <c r="L156" s="68"/>
      <c r="M156" s="68"/>
    </row>
    <row r="157" spans="1:13" s="74" customFormat="1" ht="12.75">
      <c r="A157" s="72">
        <v>106</v>
      </c>
      <c r="B157" s="76" t="s">
        <v>160</v>
      </c>
      <c r="C157" s="54">
        <v>73901.97879</v>
      </c>
      <c r="D157" s="54">
        <v>62746.952970000006</v>
      </c>
      <c r="E157" s="54">
        <f>'koncowki unijne zł'!E158/1000</f>
        <v>8127.08394</v>
      </c>
      <c r="F157" s="54">
        <f>'koncowki unijne zł'!F158/1000</f>
        <v>3867.5145</v>
      </c>
      <c r="G157" s="54">
        <f>'koncowki unijne zł'!G158/1000</f>
        <v>7639.93626</v>
      </c>
      <c r="H157" s="54">
        <f>'koncowki unijne zł'!H158/1000</f>
        <v>3371.53755</v>
      </c>
      <c r="I157" s="70">
        <f t="shared" si="7"/>
        <v>6.163669018078218</v>
      </c>
      <c r="J157" s="71">
        <f t="shared" si="8"/>
        <v>5.373229121758261</v>
      </c>
      <c r="K157" s="68"/>
      <c r="L157" s="68"/>
      <c r="M157" s="68"/>
    </row>
    <row r="158" spans="1:13" s="74" customFormat="1" ht="12.75">
      <c r="A158" s="72">
        <v>107</v>
      </c>
      <c r="B158" s="76" t="s">
        <v>161</v>
      </c>
      <c r="C158" s="54">
        <v>39315.150400000006</v>
      </c>
      <c r="D158" s="54">
        <v>37180.37755999999</v>
      </c>
      <c r="E158" s="54">
        <f>'koncowki unijne zł'!E159/1000</f>
        <v>9973.427169999999</v>
      </c>
      <c r="F158" s="54">
        <f>'koncowki unijne zł'!F159/1000</f>
        <v>8060.412629999999</v>
      </c>
      <c r="G158" s="54">
        <f>'koncowki unijne zł'!G159/1000</f>
        <v>7698.5501699999995</v>
      </c>
      <c r="H158" s="54">
        <f>'koncowki unijne zł'!H159/1000</f>
        <v>6119.07828</v>
      </c>
      <c r="I158" s="70">
        <f t="shared" si="7"/>
        <v>21.6792113447274</v>
      </c>
      <c r="J158" s="71">
        <f t="shared" si="8"/>
        <v>16.45781641169542</v>
      </c>
      <c r="K158" s="68"/>
      <c r="L158" s="68"/>
      <c r="M158" s="68"/>
    </row>
    <row r="159" spans="1:13" s="74" customFormat="1" ht="12.75">
      <c r="A159" s="72">
        <v>108</v>
      </c>
      <c r="B159" s="76" t="s">
        <v>162</v>
      </c>
      <c r="C159" s="54">
        <v>75834.97784</v>
      </c>
      <c r="D159" s="54">
        <v>75807.82500999999</v>
      </c>
      <c r="E159" s="54">
        <f>'koncowki unijne zł'!E160/1000</f>
        <v>2871.27</v>
      </c>
      <c r="F159" s="54">
        <f>'koncowki unijne zł'!F160/1000</f>
        <v>2832.16508</v>
      </c>
      <c r="G159" s="54">
        <f>'koncowki unijne zł'!G160/1000</f>
        <v>2871.27</v>
      </c>
      <c r="H159" s="54">
        <f>'koncowki unijne zł'!H160/1000</f>
        <v>2832.16508</v>
      </c>
      <c r="I159" s="70">
        <f t="shared" si="7"/>
        <v>3.7359798670208555</v>
      </c>
      <c r="J159" s="71">
        <f t="shared" si="8"/>
        <v>3.7359798670208555</v>
      </c>
      <c r="K159" s="68"/>
      <c r="L159" s="68"/>
      <c r="M159" s="68"/>
    </row>
    <row r="160" spans="1:13" s="81" customFormat="1" ht="12.75">
      <c r="A160" s="72">
        <v>109</v>
      </c>
      <c r="B160" s="79" t="s">
        <v>163</v>
      </c>
      <c r="C160" s="54">
        <v>26318.34021999999</v>
      </c>
      <c r="D160" s="54">
        <v>25366.977809999997</v>
      </c>
      <c r="E160" s="54">
        <f>'koncowki unijne zł'!E161/1000</f>
        <v>2615.6385699999996</v>
      </c>
      <c r="F160" s="54">
        <f>'koncowki unijne zł'!F161/1000</f>
        <v>1828.00397</v>
      </c>
      <c r="G160" s="54">
        <f>'koncowki unijne zł'!G161/1000</f>
        <v>2615.6385699999996</v>
      </c>
      <c r="H160" s="54">
        <f>'koncowki unijne zł'!H161/1000</f>
        <v>1828.00397</v>
      </c>
      <c r="I160" s="70">
        <f t="shared" si="7"/>
        <v>7.206234750122172</v>
      </c>
      <c r="J160" s="71">
        <f t="shared" si="8"/>
        <v>7.206234750122172</v>
      </c>
      <c r="K160" s="80"/>
      <c r="L160" s="80"/>
      <c r="M160" s="80"/>
    </row>
    <row r="161" spans="1:13" s="74" customFormat="1" ht="12.75">
      <c r="A161" s="72">
        <v>110</v>
      </c>
      <c r="B161" s="76" t="s">
        <v>164</v>
      </c>
      <c r="C161" s="54">
        <v>76225.32603999999</v>
      </c>
      <c r="D161" s="54">
        <v>73918.43395999998</v>
      </c>
      <c r="E161" s="54">
        <f>'koncowki unijne zł'!E162/1000</f>
        <v>3810.1656500000004</v>
      </c>
      <c r="F161" s="54">
        <f>'koncowki unijne zł'!F162/1000</f>
        <v>3467.1481599999997</v>
      </c>
      <c r="G161" s="54">
        <f>'koncowki unijne zł'!G162/1000</f>
        <v>3687.6102600000004</v>
      </c>
      <c r="H161" s="54">
        <f>'koncowki unijne zł'!H162/1000</f>
        <v>3346.59276</v>
      </c>
      <c r="I161" s="70">
        <f t="shared" si="7"/>
        <v>4.690505431806365</v>
      </c>
      <c r="J161" s="71">
        <f t="shared" si="8"/>
        <v>4.527412961442021</v>
      </c>
      <c r="K161" s="68"/>
      <c r="L161" s="68"/>
      <c r="M161" s="68"/>
    </row>
    <row r="162" spans="1:13" s="74" customFormat="1" ht="12.75">
      <c r="A162" s="72">
        <v>111</v>
      </c>
      <c r="B162" s="76" t="s">
        <v>165</v>
      </c>
      <c r="C162" s="54">
        <v>20814.752870000004</v>
      </c>
      <c r="D162" s="54">
        <v>20508.832</v>
      </c>
      <c r="E162" s="54">
        <f>'koncowki unijne zł'!E163/1000</f>
        <v>971.396</v>
      </c>
      <c r="F162" s="54">
        <f>'koncowki unijne zł'!F163/1000</f>
        <v>951.9381600000002</v>
      </c>
      <c r="G162" s="54">
        <f>'koncowki unijne zł'!G163/1000</f>
        <v>426.764</v>
      </c>
      <c r="H162" s="54">
        <f>'koncowki unijne zł'!H163/1000</f>
        <v>426.76327000000003</v>
      </c>
      <c r="I162" s="70">
        <f t="shared" si="7"/>
        <v>4.6416010429067835</v>
      </c>
      <c r="J162" s="71">
        <f t="shared" si="8"/>
        <v>2.0808755466912987</v>
      </c>
      <c r="K162" s="68"/>
      <c r="L162" s="68"/>
      <c r="M162" s="68"/>
    </row>
    <row r="163" spans="1:13" s="74" customFormat="1" ht="12.75">
      <c r="A163" s="72">
        <v>112</v>
      </c>
      <c r="B163" s="76" t="s">
        <v>166</v>
      </c>
      <c r="C163" s="54">
        <v>89511.63465</v>
      </c>
      <c r="D163" s="54">
        <v>74688.78885000003</v>
      </c>
      <c r="E163" s="54">
        <f>'koncowki unijne zł'!E164/1000</f>
        <v>13927.800050000002</v>
      </c>
      <c r="F163" s="54">
        <f>'koncowki unijne zł'!F164/1000</f>
        <v>2953.1279299999997</v>
      </c>
      <c r="G163" s="54">
        <f>'koncowki unijne zł'!G164/1000</f>
        <v>11364.502940000002</v>
      </c>
      <c r="H163" s="54">
        <f>'koncowki unijne zł'!H164/1000</f>
        <v>389.83082</v>
      </c>
      <c r="I163" s="70">
        <f t="shared" si="7"/>
        <v>3.9539105874790184</v>
      </c>
      <c r="J163" s="71">
        <f t="shared" si="8"/>
        <v>0.5219402081655256</v>
      </c>
      <c r="K163" s="68"/>
      <c r="L163" s="68"/>
      <c r="M163" s="68"/>
    </row>
    <row r="164" spans="1:13" s="74" customFormat="1" ht="12.75">
      <c r="A164" s="72">
        <v>113</v>
      </c>
      <c r="B164" s="76" t="s">
        <v>167</v>
      </c>
      <c r="C164" s="54">
        <v>86674.41968999998</v>
      </c>
      <c r="D164" s="54">
        <v>85973.38095999998</v>
      </c>
      <c r="E164" s="54">
        <f>'koncowki unijne zł'!E165/1000</f>
        <v>130.8159</v>
      </c>
      <c r="F164" s="54">
        <f>'koncowki unijne zł'!F165/1000</f>
        <v>23.807899999999997</v>
      </c>
      <c r="G164" s="54">
        <f>'koncowki unijne zł'!G165/1000</f>
        <v>109.75247</v>
      </c>
      <c r="H164" s="54">
        <f>'koncowki unijne zł'!H165/1000</f>
        <v>21.449469999999998</v>
      </c>
      <c r="I164" s="70">
        <f t="shared" si="7"/>
        <v>0.027692176036530274</v>
      </c>
      <c r="J164" s="71">
        <f t="shared" si="8"/>
        <v>0.024948966482985696</v>
      </c>
      <c r="K164" s="68"/>
      <c r="L164" s="68"/>
      <c r="M164" s="68"/>
    </row>
    <row r="165" spans="1:13" s="74" customFormat="1" ht="12.75">
      <c r="A165" s="72">
        <v>114</v>
      </c>
      <c r="B165" s="76" t="s">
        <v>168</v>
      </c>
      <c r="C165" s="54">
        <v>66641.60466</v>
      </c>
      <c r="D165" s="54">
        <v>64900.35158000003</v>
      </c>
      <c r="E165" s="54">
        <f>'koncowki unijne zł'!E166/1000</f>
        <v>65.25</v>
      </c>
      <c r="F165" s="54">
        <f>'koncowki unijne zł'!F166/1000</f>
        <v>185.52181</v>
      </c>
      <c r="G165" s="54">
        <f>'koncowki unijne zł'!G166/1000</f>
        <v>61.625</v>
      </c>
      <c r="H165" s="54">
        <f>'koncowki unijne zł'!H166/1000</f>
        <v>181.89681</v>
      </c>
      <c r="I165" s="70">
        <f t="shared" si="7"/>
        <v>0.28585640213568764</v>
      </c>
      <c r="J165" s="71">
        <f t="shared" si="8"/>
        <v>0.28027091621496564</v>
      </c>
      <c r="K165" s="68"/>
      <c r="L165" s="68"/>
      <c r="M165" s="68"/>
    </row>
    <row r="166" spans="1:13" s="74" customFormat="1" ht="12.75">
      <c r="A166" s="72">
        <v>115</v>
      </c>
      <c r="B166" s="76" t="s">
        <v>169</v>
      </c>
      <c r="C166" s="54">
        <v>49321.234950000005</v>
      </c>
      <c r="D166" s="54">
        <v>48617.125319999985</v>
      </c>
      <c r="E166" s="54">
        <f>'koncowki unijne zł'!E167/1000</f>
        <v>2284.5780399999994</v>
      </c>
      <c r="F166" s="54">
        <f>'koncowki unijne zł'!F167/1000</f>
        <v>2700.79472</v>
      </c>
      <c r="G166" s="54">
        <f>'koncowki unijne zł'!G167/1000</f>
        <v>2256.0238299999996</v>
      </c>
      <c r="H166" s="54">
        <f>'koncowki unijne zł'!H167/1000</f>
        <v>2596.8646699999995</v>
      </c>
      <c r="I166" s="70">
        <f t="shared" si="7"/>
        <v>5.55523326857204</v>
      </c>
      <c r="J166" s="71">
        <f t="shared" si="8"/>
        <v>5.341460756692886</v>
      </c>
      <c r="K166" s="68"/>
      <c r="L166" s="68"/>
      <c r="M166" s="68"/>
    </row>
    <row r="167" spans="1:13" s="74" customFormat="1" ht="12.75">
      <c r="A167" s="72">
        <v>116</v>
      </c>
      <c r="B167" s="76" t="s">
        <v>170</v>
      </c>
      <c r="C167" s="54">
        <v>30329.56085</v>
      </c>
      <c r="D167" s="54">
        <v>29487.815169999998</v>
      </c>
      <c r="E167" s="54">
        <f>'koncowki unijne zł'!E168/1000</f>
        <v>114.2</v>
      </c>
      <c r="F167" s="54">
        <f>'koncowki unijne zł'!F168/1000</f>
        <v>142.63447</v>
      </c>
      <c r="G167" s="54">
        <f>'koncowki unijne zł'!G168/1000</f>
        <v>106</v>
      </c>
      <c r="H167" s="54">
        <f>'koncowki unijne zł'!H168/1000</f>
        <v>131.4162</v>
      </c>
      <c r="I167" s="70">
        <f t="shared" si="7"/>
        <v>0.48370647054622057</v>
      </c>
      <c r="J167" s="71">
        <f t="shared" si="8"/>
        <v>0.44566272286493036</v>
      </c>
      <c r="K167" s="68"/>
      <c r="L167" s="68"/>
      <c r="M167" s="68"/>
    </row>
    <row r="168" spans="1:13" s="74" customFormat="1" ht="12.75">
      <c r="A168" s="72">
        <v>117</v>
      </c>
      <c r="B168" s="76" t="s">
        <v>171</v>
      </c>
      <c r="C168" s="54">
        <v>105309.66982000001</v>
      </c>
      <c r="D168" s="54">
        <v>103527.13823000003</v>
      </c>
      <c r="E168" s="54">
        <f>'koncowki unijne zł'!E169/1000</f>
        <v>19458.22468</v>
      </c>
      <c r="F168" s="54">
        <f>'koncowki unijne zł'!F169/1000</f>
        <v>18882.33211</v>
      </c>
      <c r="G168" s="54">
        <f>'koncowki unijne zł'!G169/1000</f>
        <v>19359.274260000002</v>
      </c>
      <c r="H168" s="54">
        <f>'koncowki unijne zł'!H169/1000</f>
        <v>18801.76509</v>
      </c>
      <c r="I168" s="70">
        <f t="shared" si="7"/>
        <v>18.239016776499952</v>
      </c>
      <c r="J168" s="71">
        <f t="shared" si="8"/>
        <v>18.161194650458945</v>
      </c>
      <c r="K168" s="68"/>
      <c r="L168" s="68"/>
      <c r="M168" s="68"/>
    </row>
    <row r="169" spans="1:13" s="74" customFormat="1" ht="12.75">
      <c r="A169" s="72">
        <v>118</v>
      </c>
      <c r="B169" s="76" t="s">
        <v>172</v>
      </c>
      <c r="C169" s="54">
        <v>38905.30886999999</v>
      </c>
      <c r="D169" s="54">
        <v>37338.49043</v>
      </c>
      <c r="E169" s="54">
        <f>'koncowki unijne zł'!E170/1000</f>
        <v>43.9609</v>
      </c>
      <c r="F169" s="54">
        <f>'koncowki unijne zł'!F170/1000</f>
        <v>43.9609</v>
      </c>
      <c r="G169" s="54">
        <f>'koncowki unijne zł'!G170/1000</f>
        <v>35.74057</v>
      </c>
      <c r="H169" s="54">
        <f>'koncowki unijne zł'!H170/1000</f>
        <v>35.74057</v>
      </c>
      <c r="I169" s="70">
        <f t="shared" si="7"/>
        <v>0.11773614705290593</v>
      </c>
      <c r="J169" s="71">
        <f t="shared" si="8"/>
        <v>0.09572044715359962</v>
      </c>
      <c r="K169" s="68"/>
      <c r="L169" s="68"/>
      <c r="M169" s="68"/>
    </row>
    <row r="170" spans="1:13" s="74" customFormat="1" ht="12.75">
      <c r="A170" s="72">
        <v>119</v>
      </c>
      <c r="B170" s="76" t="s">
        <v>173</v>
      </c>
      <c r="C170" s="54">
        <v>90644.14988999999</v>
      </c>
      <c r="D170" s="54">
        <v>85336.47917</v>
      </c>
      <c r="E170" s="54">
        <f>'koncowki unijne zł'!E171/1000</f>
        <v>3593.87</v>
      </c>
      <c r="F170" s="54">
        <f>'koncowki unijne zł'!F171/1000</f>
        <v>266.99906</v>
      </c>
      <c r="G170" s="54">
        <f>'koncowki unijne zł'!G171/1000</f>
        <v>3593.87</v>
      </c>
      <c r="H170" s="54">
        <f>'koncowki unijne zł'!H171/1000</f>
        <v>266.99906</v>
      </c>
      <c r="I170" s="70">
        <f t="shared" si="7"/>
        <v>0.312877989104879</v>
      </c>
      <c r="J170" s="71">
        <f t="shared" si="8"/>
        <v>0.312877989104879</v>
      </c>
      <c r="K170" s="68"/>
      <c r="L170" s="68"/>
      <c r="M170" s="68"/>
    </row>
    <row r="171" spans="1:13" s="74" customFormat="1" ht="12.75">
      <c r="A171" s="72">
        <v>120</v>
      </c>
      <c r="B171" s="76" t="s">
        <v>175</v>
      </c>
      <c r="C171" s="54">
        <v>87180.55342999999</v>
      </c>
      <c r="D171" s="54">
        <v>84683.30988</v>
      </c>
      <c r="E171" s="54">
        <f>'koncowki unijne zł'!E172/1000</f>
        <v>32.911199999999994</v>
      </c>
      <c r="F171" s="54">
        <f>'koncowki unijne zł'!F172/1000</f>
        <v>16.92252</v>
      </c>
      <c r="G171" s="54">
        <f>'koncowki unijne zł'!G172/1000</f>
        <v>32.911199999999994</v>
      </c>
      <c r="H171" s="54">
        <f>'koncowki unijne zł'!H172/1000</f>
        <v>16.92252</v>
      </c>
      <c r="I171" s="70">
        <f t="shared" si="7"/>
        <v>0.019983300161483957</v>
      </c>
      <c r="J171" s="71">
        <f t="shared" si="8"/>
        <v>0.019983300161483957</v>
      </c>
      <c r="K171" s="68"/>
      <c r="L171" s="68"/>
      <c r="M171" s="68"/>
    </row>
    <row r="172" spans="1:13" s="74" customFormat="1" ht="12.75">
      <c r="A172" s="72">
        <v>121</v>
      </c>
      <c r="B172" s="76" t="s">
        <v>176</v>
      </c>
      <c r="C172" s="54">
        <v>68713.57347</v>
      </c>
      <c r="D172" s="54">
        <v>66248.41004</v>
      </c>
      <c r="E172" s="54">
        <f>'koncowki unijne zł'!E173/1000</f>
        <v>6842.360449999999</v>
      </c>
      <c r="F172" s="54">
        <f>'koncowki unijne zł'!F173/1000</f>
        <v>5682.171709999999</v>
      </c>
      <c r="G172" s="54">
        <f>'koncowki unijne zł'!G173/1000</f>
        <v>6829.95793</v>
      </c>
      <c r="H172" s="54">
        <f>'koncowki unijne zł'!H173/1000</f>
        <v>5669.769979999999</v>
      </c>
      <c r="I172" s="70">
        <f t="shared" si="7"/>
        <v>8.577068802963227</v>
      </c>
      <c r="J172" s="71">
        <f t="shared" si="8"/>
        <v>8.5583487612407</v>
      </c>
      <c r="K172" s="68"/>
      <c r="L172" s="68"/>
      <c r="M172" s="68"/>
    </row>
    <row r="173" spans="1:13" s="74" customFormat="1" ht="12.75">
      <c r="A173" s="72">
        <v>122</v>
      </c>
      <c r="B173" s="76" t="s">
        <v>177</v>
      </c>
      <c r="C173" s="54">
        <v>115517.17559</v>
      </c>
      <c r="D173" s="54">
        <v>110063.60383999998</v>
      </c>
      <c r="E173" s="54">
        <f>'koncowki unijne zł'!E174/1000</f>
        <v>10772.427239999999</v>
      </c>
      <c r="F173" s="54">
        <f>'koncowki unijne zł'!F174/1000</f>
        <v>10518.366179999999</v>
      </c>
      <c r="G173" s="54">
        <f>'koncowki unijne zł'!G174/1000</f>
        <v>10770.48606</v>
      </c>
      <c r="H173" s="54">
        <f>'koncowki unijne zł'!H174/1000</f>
        <v>10516.424999999997</v>
      </c>
      <c r="I173" s="70">
        <f t="shared" si="7"/>
        <v>9.556625272138646</v>
      </c>
      <c r="J173" s="71">
        <f t="shared" si="8"/>
        <v>9.554861582842387</v>
      </c>
      <c r="K173" s="68"/>
      <c r="L173" s="68"/>
      <c r="M173" s="68"/>
    </row>
    <row r="174" spans="1:13" s="74" customFormat="1" ht="12.75">
      <c r="A174" s="72">
        <v>123</v>
      </c>
      <c r="B174" s="76" t="s">
        <v>178</v>
      </c>
      <c r="C174" s="54">
        <v>62362.44235</v>
      </c>
      <c r="D174" s="54">
        <v>62731.63244999999</v>
      </c>
      <c r="E174" s="54">
        <f>'koncowki unijne zł'!E175/1000</f>
        <v>371.9</v>
      </c>
      <c r="F174" s="54">
        <f>'koncowki unijne zł'!F175/1000</f>
        <v>339.08677</v>
      </c>
      <c r="G174" s="54">
        <f>'koncowki unijne zł'!G175/1000</f>
        <v>371.9</v>
      </c>
      <c r="H174" s="54">
        <f>'koncowki unijne zł'!H175/1000</f>
        <v>339.08677</v>
      </c>
      <c r="I174" s="70">
        <f t="shared" si="7"/>
        <v>0.5405355428463747</v>
      </c>
      <c r="J174" s="71">
        <f t="shared" si="8"/>
        <v>0.5405355428463747</v>
      </c>
      <c r="K174" s="68"/>
      <c r="L174" s="68"/>
      <c r="M174" s="68"/>
    </row>
    <row r="175" spans="1:13" s="74" customFormat="1" ht="12.75">
      <c r="A175" s="72">
        <v>124</v>
      </c>
      <c r="B175" s="76" t="s">
        <v>179</v>
      </c>
      <c r="C175" s="54">
        <v>30149.954429999998</v>
      </c>
      <c r="D175" s="54">
        <v>25445.630400000005</v>
      </c>
      <c r="E175" s="54">
        <f>'koncowki unijne zł'!E176/1000</f>
        <v>244.76645000000002</v>
      </c>
      <c r="F175" s="54">
        <f>'koncowki unijne zł'!F176/1000</f>
        <v>192.72259</v>
      </c>
      <c r="G175" s="54">
        <f>'koncowki unijne zł'!G176/1000</f>
        <v>244.76645000000002</v>
      </c>
      <c r="H175" s="54">
        <f>'koncowki unijne zł'!H176/1000</f>
        <v>192.72259</v>
      </c>
      <c r="I175" s="70">
        <f t="shared" si="7"/>
        <v>0.7573897245634753</v>
      </c>
      <c r="J175" s="71">
        <f t="shared" si="8"/>
        <v>0.7573897245634753</v>
      </c>
      <c r="K175" s="68"/>
      <c r="L175" s="68"/>
      <c r="M175" s="68"/>
    </row>
    <row r="176" spans="1:13" s="74" customFormat="1" ht="12.75">
      <c r="A176" s="16"/>
      <c r="B176" s="11" t="s">
        <v>13</v>
      </c>
      <c r="C176" s="61">
        <f aca="true" t="shared" si="9" ref="C176:H176">SUM(C82:C175)</f>
        <v>5799931.01648</v>
      </c>
      <c r="D176" s="61">
        <f t="shared" si="9"/>
        <v>5555738.974080002</v>
      </c>
      <c r="E176" s="61">
        <f t="shared" si="9"/>
        <v>286360.23102999997</v>
      </c>
      <c r="F176" s="61">
        <f t="shared" si="9"/>
        <v>203967.10431999998</v>
      </c>
      <c r="G176" s="61">
        <f t="shared" si="9"/>
        <v>275345.15881</v>
      </c>
      <c r="H176" s="61">
        <f t="shared" si="9"/>
        <v>192760.04316999993</v>
      </c>
      <c r="I176" s="63">
        <f t="shared" si="7"/>
        <v>3.671286669002943</v>
      </c>
      <c r="J176" s="64">
        <f t="shared" si="8"/>
        <v>3.4695662281707516</v>
      </c>
      <c r="K176" s="68"/>
      <c r="L176" s="68"/>
      <c r="M176" s="68"/>
    </row>
    <row r="177" spans="1:13" s="18" customFormat="1" ht="16.5" customHeight="1">
      <c r="A177" s="72"/>
      <c r="B177" s="73" t="s">
        <v>9</v>
      </c>
      <c r="C177" s="54"/>
      <c r="D177" s="54"/>
      <c r="E177" s="54"/>
      <c r="F177" s="54"/>
      <c r="G177" s="54"/>
      <c r="H177" s="54"/>
      <c r="I177" s="70"/>
      <c r="J177" s="71"/>
      <c r="K177" s="17"/>
      <c r="L177" s="17"/>
      <c r="M177" s="17"/>
    </row>
    <row r="178" spans="1:13" s="74" customFormat="1" ht="12.75">
      <c r="A178" s="72">
        <v>125</v>
      </c>
      <c r="B178" s="76" t="s">
        <v>180</v>
      </c>
      <c r="C178" s="54">
        <v>70787.50235999998</v>
      </c>
      <c r="D178" s="54">
        <v>65885.71400999998</v>
      </c>
      <c r="E178" s="54">
        <f>'koncowki unijne zł'!E179/1000</f>
        <v>6652.96819</v>
      </c>
      <c r="F178" s="54">
        <f>'koncowki unijne zł'!F179/1000</f>
        <v>6224.60985</v>
      </c>
      <c r="G178" s="54">
        <f>'koncowki unijne zł'!G179/1000</f>
        <v>6651.644689999999</v>
      </c>
      <c r="H178" s="54">
        <f>'koncowki unijne zł'!H179/1000</f>
        <v>6223.286349999999</v>
      </c>
      <c r="I178" s="70">
        <f t="shared" si="7"/>
        <v>9.44758654213756</v>
      </c>
      <c r="J178" s="71">
        <f t="shared" si="8"/>
        <v>9.445577760689432</v>
      </c>
      <c r="K178" s="68"/>
      <c r="L178" s="68"/>
      <c r="M178" s="68"/>
    </row>
    <row r="179" spans="1:13" s="74" customFormat="1" ht="12.75">
      <c r="A179" s="72">
        <v>126</v>
      </c>
      <c r="B179" s="76" t="s">
        <v>181</v>
      </c>
      <c r="C179" s="54">
        <v>266771.41765</v>
      </c>
      <c r="D179" s="54">
        <v>270284.42032999994</v>
      </c>
      <c r="E179" s="54">
        <f>'koncowki unijne zł'!E180/1000</f>
        <v>9357.72391</v>
      </c>
      <c r="F179" s="54">
        <f>'koncowki unijne zł'!F180/1000</f>
        <v>11897.874670000001</v>
      </c>
      <c r="G179" s="54">
        <f>'koncowki unijne zł'!G180/1000</f>
        <v>8306.91146</v>
      </c>
      <c r="H179" s="54">
        <f>'koncowki unijne zł'!H180/1000</f>
        <v>10671.06134</v>
      </c>
      <c r="I179" s="70">
        <f t="shared" si="7"/>
        <v>4.401983161098764</v>
      </c>
      <c r="J179" s="71">
        <f t="shared" si="8"/>
        <v>3.948085992885317</v>
      </c>
      <c r="K179" s="68"/>
      <c r="L179" s="68"/>
      <c r="M179" s="68"/>
    </row>
    <row r="180" spans="1:13" s="74" customFormat="1" ht="12.75">
      <c r="A180" s="72">
        <v>127</v>
      </c>
      <c r="B180" s="76" t="s">
        <v>182</v>
      </c>
      <c r="C180" s="54">
        <v>220099.87061</v>
      </c>
      <c r="D180" s="54">
        <v>220473.3291</v>
      </c>
      <c r="E180" s="54">
        <f>'koncowki unijne zł'!E181/1000</f>
        <v>11876.46615</v>
      </c>
      <c r="F180" s="54">
        <f>'koncowki unijne zł'!F181/1000</f>
        <v>11868.51383</v>
      </c>
      <c r="G180" s="54">
        <f>'koncowki unijne zł'!G181/1000</f>
        <v>10881.2719</v>
      </c>
      <c r="H180" s="54">
        <f>'koncowki unijne zł'!H181/1000</f>
        <v>10873.117699999999</v>
      </c>
      <c r="I180" s="70">
        <f t="shared" si="7"/>
        <v>5.383197087125582</v>
      </c>
      <c r="J180" s="71">
        <f t="shared" si="8"/>
        <v>4.931715661202849</v>
      </c>
      <c r="K180" s="68"/>
      <c r="L180" s="68"/>
      <c r="M180" s="68"/>
    </row>
    <row r="181" spans="1:13" s="74" customFormat="1" ht="12.75">
      <c r="A181" s="72">
        <v>128</v>
      </c>
      <c r="B181" s="76" t="s">
        <v>183</v>
      </c>
      <c r="C181" s="54">
        <v>115278.59529</v>
      </c>
      <c r="D181" s="54">
        <v>111106.22868999996</v>
      </c>
      <c r="E181" s="54">
        <f>'koncowki unijne zł'!E182/1000</f>
        <v>204.9938</v>
      </c>
      <c r="F181" s="54">
        <f>'koncowki unijne zł'!F182/1000</f>
        <v>1119.09158</v>
      </c>
      <c r="G181" s="54">
        <f>'koncowki unijne zł'!G182/1000</f>
        <v>204.9938</v>
      </c>
      <c r="H181" s="54">
        <f>'koncowki unijne zł'!H182/1000</f>
        <v>1119.09158</v>
      </c>
      <c r="I181" s="70">
        <f t="shared" si="7"/>
        <v>1.0072266813433144</v>
      </c>
      <c r="J181" s="71">
        <f t="shared" si="8"/>
        <v>1.0072266813433144</v>
      </c>
      <c r="K181" s="68"/>
      <c r="L181" s="68"/>
      <c r="M181" s="68"/>
    </row>
    <row r="182" spans="1:13" s="74" customFormat="1" ht="12.75">
      <c r="A182" s="72">
        <v>129</v>
      </c>
      <c r="B182" s="76" t="s">
        <v>184</v>
      </c>
      <c r="C182" s="54">
        <v>65346.729759999995</v>
      </c>
      <c r="D182" s="54">
        <v>64367.61531000003</v>
      </c>
      <c r="E182" s="54">
        <f>'koncowki unijne zł'!E183/1000</f>
        <v>2241.64059</v>
      </c>
      <c r="F182" s="54">
        <f>'koncowki unijne zł'!F183/1000</f>
        <v>1427.6305699999998</v>
      </c>
      <c r="G182" s="54">
        <f>'koncowki unijne zł'!G183/1000</f>
        <v>2113.99849</v>
      </c>
      <c r="H182" s="54">
        <f>'koncowki unijne zł'!H183/1000</f>
        <v>1396.7584899999997</v>
      </c>
      <c r="I182" s="70">
        <f t="shared" si="7"/>
        <v>2.217932982485691</v>
      </c>
      <c r="J182" s="71">
        <f t="shared" si="8"/>
        <v>2.169970851449272</v>
      </c>
      <c r="K182" s="68"/>
      <c r="L182" s="68"/>
      <c r="M182" s="68"/>
    </row>
    <row r="183" spans="1:13" s="74" customFormat="1" ht="12.75">
      <c r="A183" s="72">
        <v>130</v>
      </c>
      <c r="B183" s="76" t="s">
        <v>185</v>
      </c>
      <c r="C183" s="54">
        <v>115256.55653000002</v>
      </c>
      <c r="D183" s="54">
        <v>114361.16908000002</v>
      </c>
      <c r="E183" s="54">
        <f>'koncowki unijne zł'!E184/1000</f>
        <v>19901.61776</v>
      </c>
      <c r="F183" s="54">
        <f>'koncowki unijne zł'!F184/1000</f>
        <v>16654.68025</v>
      </c>
      <c r="G183" s="54">
        <f>'koncowki unijne zł'!G184/1000</f>
        <v>18019.37799</v>
      </c>
      <c r="H183" s="54">
        <f>'koncowki unijne zł'!H184/1000</f>
        <v>15103.397</v>
      </c>
      <c r="I183" s="70">
        <f t="shared" si="7"/>
        <v>14.56323014532093</v>
      </c>
      <c r="J183" s="71">
        <f t="shared" si="8"/>
        <v>13.206752887804596</v>
      </c>
      <c r="K183" s="68"/>
      <c r="L183" s="68"/>
      <c r="M183" s="68"/>
    </row>
    <row r="184" spans="1:13" s="74" customFormat="1" ht="12.75">
      <c r="A184" s="72">
        <v>131</v>
      </c>
      <c r="B184" s="76" t="s">
        <v>186</v>
      </c>
      <c r="C184" s="54">
        <v>38475.84077</v>
      </c>
      <c r="D184" s="54">
        <v>35931.3081</v>
      </c>
      <c r="E184" s="54">
        <f>'koncowki unijne zł'!E185/1000</f>
        <v>5897.90342</v>
      </c>
      <c r="F184" s="54">
        <f>'koncowki unijne zł'!F185/1000</f>
        <v>5390.47115</v>
      </c>
      <c r="G184" s="54">
        <f>'koncowki unijne zł'!G185/1000</f>
        <v>4574.75242</v>
      </c>
      <c r="H184" s="54">
        <f>'koncowki unijne zł'!H185/1000</f>
        <v>4305.49114</v>
      </c>
      <c r="I184" s="70">
        <f t="shared" si="7"/>
        <v>15.002156712463247</v>
      </c>
      <c r="J184" s="71">
        <f t="shared" si="8"/>
        <v>11.982561636825016</v>
      </c>
      <c r="K184" s="68"/>
      <c r="L184" s="68"/>
      <c r="M184" s="68"/>
    </row>
    <row r="185" spans="1:13" s="74" customFormat="1" ht="12.75">
      <c r="A185" s="72">
        <v>132</v>
      </c>
      <c r="B185" s="79" t="s">
        <v>187</v>
      </c>
      <c r="C185" s="54">
        <v>43924.21853</v>
      </c>
      <c r="D185" s="54">
        <v>43176.735949999995</v>
      </c>
      <c r="E185" s="54">
        <f>'koncowki unijne zł'!E186/1000</f>
        <v>79.92588</v>
      </c>
      <c r="F185" s="54">
        <f>'koncowki unijne zł'!F186/1000</f>
        <v>0</v>
      </c>
      <c r="G185" s="54">
        <f>'koncowki unijne zł'!G186/1000</f>
        <v>79.92588</v>
      </c>
      <c r="H185" s="54">
        <f>'koncowki unijne zł'!H186/1000</f>
        <v>0</v>
      </c>
      <c r="I185" s="70">
        <f t="shared" si="7"/>
        <v>0</v>
      </c>
      <c r="J185" s="71">
        <f t="shared" si="8"/>
        <v>0</v>
      </c>
      <c r="K185" s="68"/>
      <c r="L185" s="68"/>
      <c r="M185" s="68"/>
    </row>
    <row r="186" spans="1:13" s="81" customFormat="1" ht="12.75">
      <c r="A186" s="72">
        <v>133</v>
      </c>
      <c r="B186" s="76" t="s">
        <v>188</v>
      </c>
      <c r="C186" s="54">
        <v>87653.74622</v>
      </c>
      <c r="D186" s="54">
        <v>82935.94210000006</v>
      </c>
      <c r="E186" s="54">
        <f>'koncowki unijne zł'!E187/1000</f>
        <v>4313.41246</v>
      </c>
      <c r="F186" s="54">
        <f>'koncowki unijne zł'!F187/1000</f>
        <v>5123.960800000001</v>
      </c>
      <c r="G186" s="54">
        <f>'koncowki unijne zł'!G187/1000</f>
        <v>4313.41246</v>
      </c>
      <c r="H186" s="54">
        <f>'koncowki unijne zł'!H187/1000</f>
        <v>5123.960800000001</v>
      </c>
      <c r="I186" s="70">
        <f t="shared" si="7"/>
        <v>6.1782149816563035</v>
      </c>
      <c r="J186" s="71">
        <f t="shared" si="8"/>
        <v>6.1782149816563035</v>
      </c>
      <c r="K186" s="80"/>
      <c r="L186" s="80"/>
      <c r="M186" s="80"/>
    </row>
    <row r="187" spans="1:13" s="74" customFormat="1" ht="12.75">
      <c r="A187" s="72">
        <v>134</v>
      </c>
      <c r="B187" s="76" t="s">
        <v>189</v>
      </c>
      <c r="C187" s="54">
        <v>95333.37821000002</v>
      </c>
      <c r="D187" s="54">
        <v>91942.29000999997</v>
      </c>
      <c r="E187" s="54">
        <f>'koncowki unijne zł'!E188/1000</f>
        <v>1218.6613</v>
      </c>
      <c r="F187" s="54">
        <f>'koncowki unijne zł'!F188/1000</f>
        <v>1382.0144599999999</v>
      </c>
      <c r="G187" s="54">
        <f>'koncowki unijne zł'!G188/1000</f>
        <v>1080.40402</v>
      </c>
      <c r="H187" s="54">
        <f>'koncowki unijne zł'!H188/1000</f>
        <v>1016.9418900000001</v>
      </c>
      <c r="I187" s="70">
        <f t="shared" si="7"/>
        <v>1.5031325191592326</v>
      </c>
      <c r="J187" s="71">
        <f t="shared" si="8"/>
        <v>1.1060654350564838</v>
      </c>
      <c r="K187" s="68"/>
      <c r="L187" s="68"/>
      <c r="M187" s="68"/>
    </row>
    <row r="188" spans="1:13" s="74" customFormat="1" ht="12.75">
      <c r="A188" s="72">
        <v>135</v>
      </c>
      <c r="B188" s="76" t="s">
        <v>190</v>
      </c>
      <c r="C188" s="54">
        <v>92052.70791000001</v>
      </c>
      <c r="D188" s="54">
        <v>85421.39017</v>
      </c>
      <c r="E188" s="54">
        <f>'koncowki unijne zł'!E189/1000</f>
        <v>17688.917479999996</v>
      </c>
      <c r="F188" s="54">
        <f>'koncowki unijne zł'!F189/1000</f>
        <v>14710.533969999997</v>
      </c>
      <c r="G188" s="54">
        <f>'koncowki unijne zł'!G189/1000</f>
        <v>17563.68543</v>
      </c>
      <c r="H188" s="54">
        <f>'koncowki unijne zł'!H189/1000</f>
        <v>14639.277089999998</v>
      </c>
      <c r="I188" s="70">
        <f t="shared" si="7"/>
        <v>17.221136229138935</v>
      </c>
      <c r="J188" s="71">
        <f t="shared" si="8"/>
        <v>17.137718153340607</v>
      </c>
      <c r="K188" s="68"/>
      <c r="L188" s="68"/>
      <c r="M188" s="68"/>
    </row>
    <row r="189" spans="1:13" s="74" customFormat="1" ht="12.75">
      <c r="A189" s="72">
        <v>136</v>
      </c>
      <c r="B189" s="76" t="s">
        <v>142</v>
      </c>
      <c r="C189" s="54">
        <v>56458.62831000001</v>
      </c>
      <c r="D189" s="54">
        <v>55046.99266000002</v>
      </c>
      <c r="E189" s="54">
        <f>'koncowki unijne zł'!E190/1000</f>
        <v>7441.564</v>
      </c>
      <c r="F189" s="54">
        <f>'koncowki unijne zł'!F190/1000</f>
        <v>6376.48626</v>
      </c>
      <c r="G189" s="54">
        <f>'koncowki unijne zł'!G190/1000</f>
        <v>5979.83755</v>
      </c>
      <c r="H189" s="54">
        <f>'koncowki unijne zł'!H190/1000</f>
        <v>5050.30051</v>
      </c>
      <c r="I189" s="70">
        <f t="shared" si="7"/>
        <v>11.58371411747164</v>
      </c>
      <c r="J189" s="71">
        <f t="shared" si="8"/>
        <v>9.174525738750864</v>
      </c>
      <c r="K189" s="68"/>
      <c r="L189" s="68"/>
      <c r="M189" s="68"/>
    </row>
    <row r="190" spans="1:13" s="74" customFormat="1" ht="12.75">
      <c r="A190" s="72">
        <v>137</v>
      </c>
      <c r="B190" s="76" t="s">
        <v>191</v>
      </c>
      <c r="C190" s="54">
        <v>46677.18357</v>
      </c>
      <c r="D190" s="54">
        <v>45298.43773000003</v>
      </c>
      <c r="E190" s="54">
        <f>'koncowki unijne zł'!E191/1000</f>
        <v>5165.0527999999995</v>
      </c>
      <c r="F190" s="54">
        <f>'koncowki unijne zł'!F191/1000</f>
        <v>4689.45412</v>
      </c>
      <c r="G190" s="54">
        <f>'koncowki unijne zł'!G191/1000</f>
        <v>4678.98025</v>
      </c>
      <c r="H190" s="54">
        <f>'koncowki unijne zł'!H191/1000</f>
        <v>4203.381350000001</v>
      </c>
      <c r="I190" s="70">
        <f t="shared" si="7"/>
        <v>10.352352873517075</v>
      </c>
      <c r="J190" s="71">
        <f t="shared" si="8"/>
        <v>9.279307544896202</v>
      </c>
      <c r="K190" s="68"/>
      <c r="L190" s="68"/>
      <c r="M190" s="68"/>
    </row>
    <row r="191" spans="1:13" s="74" customFormat="1" ht="12.75">
      <c r="A191" s="72">
        <v>138</v>
      </c>
      <c r="B191" s="76" t="s">
        <v>192</v>
      </c>
      <c r="C191" s="54">
        <v>372725.10722000006</v>
      </c>
      <c r="D191" s="54">
        <v>346975.9070599998</v>
      </c>
      <c r="E191" s="54">
        <f>'koncowki unijne zł'!E192/1000</f>
        <v>16079.695090000001</v>
      </c>
      <c r="F191" s="54">
        <f>'koncowki unijne zł'!F192/1000</f>
        <v>9358.328140000001</v>
      </c>
      <c r="G191" s="54">
        <f>'koncowki unijne zł'!G192/1000</f>
        <v>16048.20241</v>
      </c>
      <c r="H191" s="54">
        <f>'koncowki unijne zł'!H192/1000</f>
        <v>9331.601700000001</v>
      </c>
      <c r="I191" s="70">
        <f t="shared" si="7"/>
        <v>2.69711180216952</v>
      </c>
      <c r="J191" s="71">
        <f t="shared" si="8"/>
        <v>2.6894091232641006</v>
      </c>
      <c r="K191" s="68"/>
      <c r="L191" s="68"/>
      <c r="M191" s="68"/>
    </row>
    <row r="192" spans="1:13" s="74" customFormat="1" ht="12.75">
      <c r="A192" s="72">
        <v>139</v>
      </c>
      <c r="B192" s="76" t="s">
        <v>193</v>
      </c>
      <c r="C192" s="54">
        <v>84211.42318999999</v>
      </c>
      <c r="D192" s="54">
        <v>87541.65221</v>
      </c>
      <c r="E192" s="54">
        <f>'koncowki unijne zł'!E193/1000</f>
        <v>5939.201749999999</v>
      </c>
      <c r="F192" s="54">
        <f>'koncowki unijne zł'!F193/1000</f>
        <v>4341.108369999999</v>
      </c>
      <c r="G192" s="54">
        <f>'koncowki unijne zł'!G193/1000</f>
        <v>5867.251439999999</v>
      </c>
      <c r="H192" s="54">
        <f>'koncowki unijne zł'!H193/1000</f>
        <v>4267.571579999999</v>
      </c>
      <c r="I192" s="70">
        <f t="shared" si="7"/>
        <v>4.958906143999084</v>
      </c>
      <c r="J192" s="71">
        <f t="shared" si="8"/>
        <v>4.874904085386349</v>
      </c>
      <c r="K192" s="68"/>
      <c r="L192" s="68"/>
      <c r="M192" s="68"/>
    </row>
    <row r="193" spans="1:13" s="74" customFormat="1" ht="12.75">
      <c r="A193" s="72">
        <v>140</v>
      </c>
      <c r="B193" s="76" t="s">
        <v>194</v>
      </c>
      <c r="C193" s="54">
        <v>143261.09789999996</v>
      </c>
      <c r="D193" s="54">
        <v>135582.55652</v>
      </c>
      <c r="E193" s="54">
        <f>'koncowki unijne zł'!E194/1000</f>
        <v>1539.54683</v>
      </c>
      <c r="F193" s="54">
        <f>'koncowki unijne zł'!F194/1000</f>
        <v>56.34264</v>
      </c>
      <c r="G193" s="54">
        <f>'koncowki unijne zł'!G194/1000</f>
        <v>1501.87591</v>
      </c>
      <c r="H193" s="54">
        <f>'koncowki unijne zł'!H194/1000</f>
        <v>53.212489999999995</v>
      </c>
      <c r="I193" s="70">
        <f t="shared" si="7"/>
        <v>0.041555965196517594</v>
      </c>
      <c r="J193" s="71">
        <f t="shared" si="8"/>
        <v>0.039247298004851036</v>
      </c>
      <c r="K193" s="68"/>
      <c r="L193" s="68"/>
      <c r="M193" s="68"/>
    </row>
    <row r="194" spans="1:13" s="74" customFormat="1" ht="12.75">
      <c r="A194" s="72">
        <v>141</v>
      </c>
      <c r="B194" s="76" t="s">
        <v>195</v>
      </c>
      <c r="C194" s="54">
        <v>71862.77914000001</v>
      </c>
      <c r="D194" s="54">
        <v>62713.58892999999</v>
      </c>
      <c r="E194" s="54">
        <f>'koncowki unijne zł'!E195/1000</f>
        <v>6561.209350000001</v>
      </c>
      <c r="F194" s="54">
        <f>'koncowki unijne zł'!F195/1000</f>
        <v>4500.29554</v>
      </c>
      <c r="G194" s="54">
        <f>'koncowki unijne zł'!G195/1000</f>
        <v>6285.30382</v>
      </c>
      <c r="H194" s="54">
        <f>'koncowki unijne zł'!H195/1000</f>
        <v>4223.06208</v>
      </c>
      <c r="I194" s="70">
        <f t="shared" si="7"/>
        <v>7.175949609618364</v>
      </c>
      <c r="J194" s="71">
        <f t="shared" si="8"/>
        <v>6.733886789215207</v>
      </c>
      <c r="K194" s="68"/>
      <c r="L194" s="68"/>
      <c r="M194" s="68"/>
    </row>
    <row r="195" spans="1:13" s="74" customFormat="1" ht="12.75">
      <c r="A195" s="72">
        <v>142</v>
      </c>
      <c r="B195" s="76" t="s">
        <v>196</v>
      </c>
      <c r="C195" s="54">
        <v>80653.20121</v>
      </c>
      <c r="D195" s="54">
        <v>80450.15074000001</v>
      </c>
      <c r="E195" s="54">
        <f>'koncowki unijne zł'!E196/1000</f>
        <v>630.32787</v>
      </c>
      <c r="F195" s="54">
        <f>'koncowki unijne zł'!F196/1000</f>
        <v>227.49151</v>
      </c>
      <c r="G195" s="54">
        <f>'koncowki unijne zł'!G196/1000</f>
        <v>630.32787</v>
      </c>
      <c r="H195" s="54">
        <f>'koncowki unijne zł'!H196/1000</f>
        <v>220.55987</v>
      </c>
      <c r="I195" s="70">
        <f t="shared" si="7"/>
        <v>0.28277325512441914</v>
      </c>
      <c r="J195" s="71">
        <f t="shared" si="8"/>
        <v>0.27415718674388645</v>
      </c>
      <c r="K195" s="68"/>
      <c r="L195" s="68"/>
      <c r="M195" s="68"/>
    </row>
    <row r="196" spans="1:13" s="74" customFormat="1" ht="12.75">
      <c r="A196" s="72">
        <v>143</v>
      </c>
      <c r="B196" s="76" t="s">
        <v>197</v>
      </c>
      <c r="C196" s="54">
        <v>48875.961</v>
      </c>
      <c r="D196" s="54">
        <v>47754.67718</v>
      </c>
      <c r="E196" s="54">
        <f>'koncowki unijne zł'!E197/1000</f>
        <v>669.851</v>
      </c>
      <c r="F196" s="54">
        <f>'koncowki unijne zł'!F197/1000</f>
        <v>855.5046</v>
      </c>
      <c r="G196" s="54">
        <f>'koncowki unijne zł'!G197/1000</f>
        <v>669.851</v>
      </c>
      <c r="H196" s="54">
        <f>'koncowki unijne zł'!H197/1000</f>
        <v>855.17227</v>
      </c>
      <c r="I196" s="70">
        <f t="shared" si="7"/>
        <v>1.7914571943924509</v>
      </c>
      <c r="J196" s="71">
        <f t="shared" si="8"/>
        <v>1.790761283500315</v>
      </c>
      <c r="K196" s="68"/>
      <c r="L196" s="68"/>
      <c r="M196" s="68"/>
    </row>
    <row r="197" spans="1:13" s="74" customFormat="1" ht="12.75">
      <c r="A197" s="72">
        <v>144</v>
      </c>
      <c r="B197" s="76" t="s">
        <v>198</v>
      </c>
      <c r="C197" s="54">
        <v>50731.39491999999</v>
      </c>
      <c r="D197" s="54">
        <v>52839.70762999998</v>
      </c>
      <c r="E197" s="54">
        <f>'koncowki unijne zł'!E198/1000</f>
        <v>2014.28317</v>
      </c>
      <c r="F197" s="54">
        <f>'koncowki unijne zł'!F198/1000</f>
        <v>3374.92585</v>
      </c>
      <c r="G197" s="54">
        <f>'koncowki unijne zł'!G198/1000</f>
        <v>2011.57647</v>
      </c>
      <c r="H197" s="54">
        <f>'koncowki unijne zł'!H198/1000</f>
        <v>3373.0546</v>
      </c>
      <c r="I197" s="70">
        <f t="shared" si="7"/>
        <v>6.387101672916659</v>
      </c>
      <c r="J197" s="71">
        <f t="shared" si="8"/>
        <v>6.3835603020727785</v>
      </c>
      <c r="K197" s="68"/>
      <c r="L197" s="68"/>
      <c r="M197" s="68"/>
    </row>
    <row r="198" spans="1:13" s="74" customFormat="1" ht="12.75">
      <c r="A198" s="72">
        <v>145</v>
      </c>
      <c r="B198" s="76" t="s">
        <v>199</v>
      </c>
      <c r="C198" s="54">
        <v>100015.09044</v>
      </c>
      <c r="D198" s="54">
        <v>100191.94000000006</v>
      </c>
      <c r="E198" s="54">
        <f>'koncowki unijne zł'!E199/1000</f>
        <v>4034.44987</v>
      </c>
      <c r="F198" s="54">
        <f>'koncowki unijne zł'!F199/1000</f>
        <v>4283.14174</v>
      </c>
      <c r="G198" s="54">
        <f>'koncowki unijne zł'!G199/1000</f>
        <v>3496.89581</v>
      </c>
      <c r="H198" s="54">
        <f>'koncowki unijne zł'!H199/1000</f>
        <v>3700.2984699999997</v>
      </c>
      <c r="I198" s="70">
        <f t="shared" si="7"/>
        <v>4.274936427021971</v>
      </c>
      <c r="J198" s="71">
        <f t="shared" si="8"/>
        <v>3.6932097232571777</v>
      </c>
      <c r="K198" s="68"/>
      <c r="L198" s="68"/>
      <c r="M198" s="68"/>
    </row>
    <row r="199" spans="1:13" s="74" customFormat="1" ht="12.75">
      <c r="A199" s="72">
        <v>146</v>
      </c>
      <c r="B199" s="76" t="s">
        <v>174</v>
      </c>
      <c r="C199" s="54">
        <v>35071.49276000001</v>
      </c>
      <c r="D199" s="54">
        <v>30627.74482000001</v>
      </c>
      <c r="E199" s="54">
        <f>'koncowki unijne zł'!E200/1000</f>
        <v>1332.8846</v>
      </c>
      <c r="F199" s="54">
        <f>'koncowki unijne zł'!F200/1000</f>
        <v>12.521600000000001</v>
      </c>
      <c r="G199" s="54">
        <f>'koncowki unijne zł'!G200/1000</f>
        <v>1332.8846</v>
      </c>
      <c r="H199" s="54">
        <f>'koncowki unijne zł'!H200/1000</f>
        <v>12.521600000000001</v>
      </c>
      <c r="I199" s="70">
        <f t="shared" si="7"/>
        <v>0.04088319291410368</v>
      </c>
      <c r="J199" s="71">
        <f t="shared" si="8"/>
        <v>0.04088319291410368</v>
      </c>
      <c r="K199" s="68"/>
      <c r="L199" s="68"/>
      <c r="M199" s="68"/>
    </row>
    <row r="200" spans="1:13" s="74" customFormat="1" ht="12.75">
      <c r="A200" s="72">
        <v>147</v>
      </c>
      <c r="B200" s="76" t="s">
        <v>200</v>
      </c>
      <c r="C200" s="54">
        <v>68739.86146999999</v>
      </c>
      <c r="D200" s="54">
        <v>66191.13867999999</v>
      </c>
      <c r="E200" s="54">
        <f>'koncowki unijne zł'!E201/1000</f>
        <v>240.12788</v>
      </c>
      <c r="F200" s="54">
        <f>'koncowki unijne zł'!F201/1000</f>
        <v>231.95474</v>
      </c>
      <c r="G200" s="54">
        <f>'koncowki unijne zł'!G201/1000</f>
        <v>229.42788000000002</v>
      </c>
      <c r="H200" s="54">
        <f>'koncowki unijne zł'!H201/1000</f>
        <v>221.29988</v>
      </c>
      <c r="I200" s="70">
        <f>F200/D200*100</f>
        <v>0.3504317112920228</v>
      </c>
      <c r="J200" s="71">
        <f>H200/D200*100</f>
        <v>0.33433460190173003</v>
      </c>
      <c r="K200" s="68"/>
      <c r="L200" s="68"/>
      <c r="M200" s="68"/>
    </row>
    <row r="201" spans="1:13" s="74" customFormat="1" ht="12.75">
      <c r="A201" s="72">
        <v>148</v>
      </c>
      <c r="B201" s="76" t="s">
        <v>201</v>
      </c>
      <c r="C201" s="54">
        <v>63265.53674</v>
      </c>
      <c r="D201" s="54">
        <v>55365.13846999998</v>
      </c>
      <c r="E201" s="54">
        <f>'koncowki unijne zł'!E202/1000</f>
        <v>3962.0448199999996</v>
      </c>
      <c r="F201" s="54">
        <f>'koncowki unijne zł'!F202/1000</f>
        <v>2810.95261</v>
      </c>
      <c r="G201" s="54">
        <f>'koncowki unijne zł'!G202/1000</f>
        <v>3941.7352199999996</v>
      </c>
      <c r="H201" s="54">
        <f>'koncowki unijne zł'!H202/1000</f>
        <v>2789.23676</v>
      </c>
      <c r="I201" s="70">
        <f>F201/D201*100</f>
        <v>5.0771165532677855</v>
      </c>
      <c r="J201" s="71">
        <f>H201/D201*100</f>
        <v>5.0378935862526</v>
      </c>
      <c r="K201" s="68"/>
      <c r="L201" s="68"/>
      <c r="M201" s="68"/>
    </row>
    <row r="202" spans="1:13" s="74" customFormat="1" ht="12.75">
      <c r="A202" s="16"/>
      <c r="B202" s="11" t="s">
        <v>14</v>
      </c>
      <c r="C202" s="61">
        <f aca="true" t="shared" si="10" ref="C202:H202">SUM(C178:C201)</f>
        <v>2433529.32171</v>
      </c>
      <c r="D202" s="61">
        <f t="shared" si="10"/>
        <v>2352465.7754800003</v>
      </c>
      <c r="E202" s="61">
        <f t="shared" si="10"/>
        <v>135044.46997000003</v>
      </c>
      <c r="F202" s="61">
        <f t="shared" si="10"/>
        <v>116917.88885</v>
      </c>
      <c r="G202" s="61">
        <f t="shared" si="10"/>
        <v>126464.52876999999</v>
      </c>
      <c r="H202" s="61">
        <f t="shared" si="10"/>
        <v>108773.65654</v>
      </c>
      <c r="I202" s="63">
        <f>F202/D202*100</f>
        <v>4.970014444785872</v>
      </c>
      <c r="J202" s="64">
        <f>H202/D202*100</f>
        <v>4.623814623522235</v>
      </c>
      <c r="K202" s="68"/>
      <c r="L202" s="68"/>
      <c r="M202" s="68"/>
    </row>
    <row r="203" spans="1:13" s="18" customFormat="1" ht="18" customHeight="1">
      <c r="A203" s="16"/>
      <c r="B203" s="11" t="s">
        <v>15</v>
      </c>
      <c r="C203" s="61">
        <f aca="true" t="shared" si="11" ref="C203:H203">SUM(C202,C176,C80)</f>
        <v>13196296.7645</v>
      </c>
      <c r="D203" s="61">
        <f t="shared" si="11"/>
        <v>12625352.433880001</v>
      </c>
      <c r="E203" s="61">
        <f t="shared" si="11"/>
        <v>709110.72813</v>
      </c>
      <c r="F203" s="61">
        <f t="shared" si="11"/>
        <v>532398.6489799999</v>
      </c>
      <c r="G203" s="61">
        <f t="shared" si="11"/>
        <v>665139.2423099999</v>
      </c>
      <c r="H203" s="61">
        <f t="shared" si="11"/>
        <v>493418.65381999995</v>
      </c>
      <c r="I203" s="63">
        <f>F203/D203*100</f>
        <v>4.216901284682666</v>
      </c>
      <c r="J203" s="64">
        <f>H203/D203*100</f>
        <v>3.9081574665267653</v>
      </c>
      <c r="K203" s="17"/>
      <c r="L203" s="17"/>
      <c r="M203" s="17"/>
    </row>
    <row r="204" spans="1:13" s="18" customFormat="1" ht="31.5" customHeight="1">
      <c r="A204" s="16"/>
      <c r="B204" s="19" t="s">
        <v>16</v>
      </c>
      <c r="C204" s="61">
        <f aca="true" t="shared" si="12" ref="C204:H204">SUM(C203,C47,C26,C7)</f>
        <v>39694399.53155</v>
      </c>
      <c r="D204" s="61">
        <f t="shared" si="12"/>
        <v>38447749.81875</v>
      </c>
      <c r="E204" s="61">
        <f t="shared" si="12"/>
        <v>2292131.5599700003</v>
      </c>
      <c r="F204" s="61">
        <f t="shared" si="12"/>
        <v>1756984.42037</v>
      </c>
      <c r="G204" s="61">
        <f t="shared" si="12"/>
        <v>2165262.16597</v>
      </c>
      <c r="H204" s="61">
        <f t="shared" si="12"/>
        <v>1644516.4433499998</v>
      </c>
      <c r="I204" s="63">
        <f>F204/D204*100</f>
        <v>4.569797787003813</v>
      </c>
      <c r="J204" s="64">
        <f>H204/D204*100</f>
        <v>4.277276176375895</v>
      </c>
      <c r="K204" s="17"/>
      <c r="L204" s="17"/>
      <c r="M204" s="17"/>
    </row>
  </sheetData>
  <sheetProtection/>
  <mergeCells count="8">
    <mergeCell ref="A1:J1"/>
    <mergeCell ref="I4:I5"/>
    <mergeCell ref="A4:A5"/>
    <mergeCell ref="B4:B5"/>
    <mergeCell ref="J4:J5"/>
    <mergeCell ref="C4:D4"/>
    <mergeCell ref="E4:F4"/>
    <mergeCell ref="G4:H4"/>
  </mergeCells>
  <printOptions horizontalCentered="1"/>
  <pageMargins left="0" right="0" top="0.984251968503937" bottom="0.5905511811023623" header="0.5118110236220472" footer="0.31496062992125984"/>
  <pageSetup horizontalDpi="600" verticalDpi="600" orientation="landscape" paperSize="9" scale="85" r:id="rId1"/>
  <headerFooter alignWithMargins="0">
    <oddHeader>&amp;RZałącznik Nr 7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pane xSplit="2" ySplit="6" topLeftCell="C1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12" sqref="L212"/>
    </sheetView>
  </sheetViews>
  <sheetFormatPr defaultColWidth="9.140625" defaultRowHeight="12.75"/>
  <cols>
    <col min="1" max="1" width="4.28125" style="0" customWidth="1"/>
    <col min="2" max="2" width="32.140625" style="3" customWidth="1"/>
    <col min="3" max="3" width="10.7109375" style="4" customWidth="1"/>
    <col min="4" max="4" width="12.57421875" style="4" customWidth="1"/>
    <col min="5" max="5" width="12.7109375" style="1" customWidth="1"/>
    <col min="6" max="7" width="13.7109375" style="1" customWidth="1"/>
    <col min="8" max="8" width="14.00390625" style="1" customWidth="1"/>
    <col min="10" max="10" width="7.7109375" style="0" customWidth="1"/>
    <col min="11" max="11" width="7.28125" style="0" customWidth="1"/>
  </cols>
  <sheetData>
    <row r="1" spans="1:8" ht="39.75" customHeight="1">
      <c r="A1" s="83" t="s">
        <v>213</v>
      </c>
      <c r="B1" s="84"/>
      <c r="C1" s="84"/>
      <c r="D1" s="84"/>
      <c r="E1" s="84"/>
      <c r="F1" s="84"/>
      <c r="G1" s="84"/>
      <c r="H1" s="84"/>
    </row>
    <row r="2" spans="1:8" ht="15" customHeight="1">
      <c r="A2" s="30"/>
      <c r="B2" s="95" t="s">
        <v>212</v>
      </c>
      <c r="C2" s="96"/>
      <c r="D2" s="96"/>
      <c r="E2" s="96"/>
      <c r="F2" s="96"/>
      <c r="G2" s="96"/>
      <c r="H2" s="96"/>
    </row>
    <row r="3" spans="2:8" ht="15" customHeight="1">
      <c r="B3" s="58" t="s">
        <v>214</v>
      </c>
      <c r="D3" s="56"/>
      <c r="E3" s="57"/>
      <c r="F3" s="57"/>
      <c r="G3" s="57"/>
      <c r="H3" s="57"/>
    </row>
    <row r="4" ht="12.75">
      <c r="H4" s="53" t="s">
        <v>208</v>
      </c>
    </row>
    <row r="5" spans="1:8" s="6" customFormat="1" ht="54.75" customHeight="1">
      <c r="A5" s="87" t="s">
        <v>204</v>
      </c>
      <c r="B5" s="89" t="s">
        <v>202</v>
      </c>
      <c r="C5" s="91" t="s">
        <v>0</v>
      </c>
      <c r="D5" s="92"/>
      <c r="E5" s="93" t="s">
        <v>209</v>
      </c>
      <c r="F5" s="94"/>
      <c r="G5" s="93" t="s">
        <v>210</v>
      </c>
      <c r="H5" s="94"/>
    </row>
    <row r="6" spans="1:8" s="6" customFormat="1" ht="26.25" customHeight="1">
      <c r="A6" s="88"/>
      <c r="B6" s="90"/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</row>
    <row r="7" spans="1:9" s="25" customFormat="1" ht="15" customHeight="1">
      <c r="A7" s="24">
        <v>1</v>
      </c>
      <c r="B7" s="23">
        <v>2</v>
      </c>
      <c r="C7" s="42"/>
      <c r="D7" s="43"/>
      <c r="E7" s="44"/>
      <c r="F7" s="45"/>
      <c r="G7" s="44"/>
      <c r="H7" s="45"/>
      <c r="I7" s="29"/>
    </row>
    <row r="8" spans="1:11" s="2" customFormat="1" ht="15" customHeight="1">
      <c r="A8" s="8">
        <v>1</v>
      </c>
      <c r="B8" s="32" t="s">
        <v>17</v>
      </c>
      <c r="C8" s="46"/>
      <c r="D8" s="46"/>
      <c r="E8" s="1">
        <v>318200244</v>
      </c>
      <c r="F8" s="1">
        <v>342598212.08</v>
      </c>
      <c r="G8" s="1">
        <v>272399725</v>
      </c>
      <c r="H8" s="1">
        <v>297926964.39</v>
      </c>
      <c r="I8" s="10"/>
      <c r="J8" s="10"/>
      <c r="K8" s="10"/>
    </row>
    <row r="9" spans="1:11" ht="12.75">
      <c r="A9" s="9"/>
      <c r="B9" s="33" t="s">
        <v>4</v>
      </c>
      <c r="C9" s="49"/>
      <c r="D9" s="49"/>
      <c r="I9" s="10"/>
      <c r="J9" s="10"/>
      <c r="K9" s="10"/>
    </row>
    <row r="10" spans="1:11" ht="12.75">
      <c r="A10" s="9">
        <v>1</v>
      </c>
      <c r="B10" s="34" t="s">
        <v>18</v>
      </c>
      <c r="C10" s="50"/>
      <c r="D10" s="50"/>
      <c r="E10" s="1">
        <v>4902128.52</v>
      </c>
      <c r="F10" s="1">
        <v>4693501.8</v>
      </c>
      <c r="G10" s="1">
        <v>4585702.75</v>
      </c>
      <c r="H10" s="1">
        <v>4412224.180000001</v>
      </c>
      <c r="I10" s="10"/>
      <c r="J10" s="10"/>
      <c r="K10" s="10"/>
    </row>
    <row r="11" spans="1:11" ht="12.75">
      <c r="A11" s="9">
        <v>2</v>
      </c>
      <c r="B11" s="34" t="s">
        <v>19</v>
      </c>
      <c r="C11" s="50"/>
      <c r="D11" s="50"/>
      <c r="E11" s="1">
        <v>2356918.07</v>
      </c>
      <c r="F11" s="1">
        <v>2191629.24</v>
      </c>
      <c r="G11" s="1">
        <v>1983254.98</v>
      </c>
      <c r="H11" s="1">
        <v>1802995.59</v>
      </c>
      <c r="I11" s="10"/>
      <c r="J11" s="10"/>
      <c r="K11" s="10"/>
    </row>
    <row r="12" spans="1:11" ht="12.75">
      <c r="A12" s="9">
        <v>3</v>
      </c>
      <c r="B12" s="34" t="s">
        <v>20</v>
      </c>
      <c r="C12" s="50"/>
      <c r="D12" s="50"/>
      <c r="E12" s="1">
        <v>697297.8899999999</v>
      </c>
      <c r="F12" s="1">
        <v>708983.04</v>
      </c>
      <c r="G12" s="1">
        <v>641451.08</v>
      </c>
      <c r="H12" s="1">
        <v>651630.14</v>
      </c>
      <c r="I12" s="10"/>
      <c r="J12" s="10"/>
      <c r="K12" s="10"/>
    </row>
    <row r="13" spans="1:11" ht="12.75">
      <c r="A13" s="9">
        <v>4</v>
      </c>
      <c r="B13" s="34" t="s">
        <v>21</v>
      </c>
      <c r="C13" s="50"/>
      <c r="D13" s="50"/>
      <c r="E13" s="1">
        <v>5119184</v>
      </c>
      <c r="F13" s="1">
        <v>4525244.54</v>
      </c>
      <c r="G13" s="1">
        <v>5035713</v>
      </c>
      <c r="H13" s="1">
        <v>4491681.66</v>
      </c>
      <c r="I13" s="10"/>
      <c r="J13" s="10"/>
      <c r="K13" s="10"/>
    </row>
    <row r="14" spans="1:11" ht="12.75">
      <c r="A14" s="9">
        <v>5</v>
      </c>
      <c r="B14" s="34" t="s">
        <v>22</v>
      </c>
      <c r="C14" s="50"/>
      <c r="D14" s="50"/>
      <c r="E14" s="1">
        <v>19221123.599999998</v>
      </c>
      <c r="F14" s="1">
        <v>19183151.07</v>
      </c>
      <c r="G14" s="1">
        <v>12359178.59</v>
      </c>
      <c r="H14" s="1">
        <v>12321897.860000001</v>
      </c>
      <c r="I14" s="10"/>
      <c r="J14" s="10"/>
      <c r="K14" s="10"/>
    </row>
    <row r="15" spans="1:11" ht="12.75">
      <c r="A15" s="9">
        <v>6</v>
      </c>
      <c r="B15" s="34" t="s">
        <v>23</v>
      </c>
      <c r="C15" s="50"/>
      <c r="D15" s="50"/>
      <c r="E15" s="1">
        <v>514989</v>
      </c>
      <c r="F15" s="1">
        <v>1174829.79</v>
      </c>
      <c r="G15" s="1">
        <v>510123</v>
      </c>
      <c r="H15" s="1">
        <v>1169977.6900000002</v>
      </c>
      <c r="I15" s="10"/>
      <c r="J15" s="10"/>
      <c r="K15" s="10"/>
    </row>
    <row r="16" spans="1:11" ht="12.75">
      <c r="A16" s="9">
        <v>7</v>
      </c>
      <c r="B16" s="34" t="s">
        <v>24</v>
      </c>
      <c r="C16" s="50"/>
      <c r="D16" s="50"/>
      <c r="E16" s="1">
        <v>235566</v>
      </c>
      <c r="F16" s="1">
        <v>462597.19</v>
      </c>
      <c r="G16" s="1">
        <v>210246</v>
      </c>
      <c r="H16" s="1">
        <v>437277.19</v>
      </c>
      <c r="I16" s="10"/>
      <c r="J16" s="10"/>
      <c r="K16" s="10"/>
    </row>
    <row r="17" spans="1:11" ht="12.75">
      <c r="A17" s="9">
        <v>8</v>
      </c>
      <c r="B17" s="34" t="s">
        <v>25</v>
      </c>
      <c r="C17" s="50"/>
      <c r="D17" s="50"/>
      <c r="E17" s="1">
        <v>4211451.21</v>
      </c>
      <c r="F17" s="1">
        <v>4580696.390000001</v>
      </c>
      <c r="G17" s="1">
        <v>4183111.4299999997</v>
      </c>
      <c r="H17" s="1">
        <v>4525892.32</v>
      </c>
      <c r="I17" s="10"/>
      <c r="J17" s="10"/>
      <c r="K17" s="10"/>
    </row>
    <row r="18" spans="1:11" ht="12.75">
      <c r="A18" s="9">
        <v>9</v>
      </c>
      <c r="B18" s="34" t="s">
        <v>26</v>
      </c>
      <c r="C18" s="50"/>
      <c r="D18" s="50"/>
      <c r="E18" s="1">
        <v>857646.22</v>
      </c>
      <c r="F18" s="1">
        <v>640615.1100000001</v>
      </c>
      <c r="G18" s="1">
        <v>791154.73</v>
      </c>
      <c r="H18" s="1">
        <v>635125.56</v>
      </c>
      <c r="I18" s="10"/>
      <c r="J18" s="10"/>
      <c r="K18" s="10"/>
    </row>
    <row r="19" spans="1:11" ht="12.75">
      <c r="A19" s="9">
        <v>10</v>
      </c>
      <c r="B19" s="34" t="s">
        <v>27</v>
      </c>
      <c r="C19" s="50"/>
      <c r="D19" s="50"/>
      <c r="E19" s="1">
        <v>1140940.1400000001</v>
      </c>
      <c r="F19" s="1">
        <v>1640426.1699999997</v>
      </c>
      <c r="G19" s="1">
        <v>906694.96</v>
      </c>
      <c r="H19" s="1">
        <v>1380416.5499999998</v>
      </c>
      <c r="I19" s="10"/>
      <c r="J19" s="10"/>
      <c r="K19" s="10"/>
    </row>
    <row r="20" spans="1:11" ht="12.75">
      <c r="A20" s="9">
        <v>11</v>
      </c>
      <c r="B20" s="34" t="s">
        <v>28</v>
      </c>
      <c r="C20" s="50"/>
      <c r="D20" s="50"/>
      <c r="E20" s="1">
        <v>5343151.78</v>
      </c>
      <c r="F20" s="1">
        <v>7513784.62</v>
      </c>
      <c r="G20" s="1">
        <v>4785141.78</v>
      </c>
      <c r="H20" s="1">
        <v>6964501.77</v>
      </c>
      <c r="I20" s="10"/>
      <c r="J20" s="10"/>
      <c r="K20" s="10"/>
    </row>
    <row r="21" spans="1:11" ht="12.75">
      <c r="A21" s="9">
        <v>12</v>
      </c>
      <c r="B21" s="34" t="s">
        <v>29</v>
      </c>
      <c r="C21" s="50"/>
      <c r="D21" s="50"/>
      <c r="E21" s="1">
        <v>7876518.25</v>
      </c>
      <c r="F21" s="1">
        <v>8069025.409999999</v>
      </c>
      <c r="G21" s="1">
        <v>6479749.76</v>
      </c>
      <c r="H21" s="1">
        <v>6901433.22</v>
      </c>
      <c r="I21" s="10"/>
      <c r="J21" s="10"/>
      <c r="K21" s="10"/>
    </row>
    <row r="22" spans="1:11" ht="12.75">
      <c r="A22" s="9">
        <v>13</v>
      </c>
      <c r="B22" s="34" t="s">
        <v>30</v>
      </c>
      <c r="C22" s="50"/>
      <c r="D22" s="50"/>
      <c r="E22" s="1">
        <v>2051667.56</v>
      </c>
      <c r="F22" s="1">
        <v>1146372.5299999998</v>
      </c>
      <c r="G22" s="1">
        <v>1894241.54</v>
      </c>
      <c r="H22" s="1">
        <v>1070048.0100000002</v>
      </c>
      <c r="I22" s="10"/>
      <c r="J22" s="10"/>
      <c r="K22" s="10"/>
    </row>
    <row r="23" spans="1:11" ht="12.75">
      <c r="A23" s="9">
        <v>14</v>
      </c>
      <c r="B23" s="34" t="s">
        <v>31</v>
      </c>
      <c r="C23" s="50"/>
      <c r="D23" s="50"/>
      <c r="E23" s="1">
        <v>8002216</v>
      </c>
      <c r="F23" s="1">
        <v>7807856.069999999</v>
      </c>
      <c r="G23" s="1">
        <v>7847786</v>
      </c>
      <c r="H23" s="1">
        <v>7706728.409999999</v>
      </c>
      <c r="I23" s="10"/>
      <c r="J23" s="10"/>
      <c r="K23" s="10"/>
    </row>
    <row r="24" spans="1:11" ht="12.75">
      <c r="A24" s="9">
        <v>15</v>
      </c>
      <c r="B24" s="34" t="s">
        <v>32</v>
      </c>
      <c r="C24" s="50"/>
      <c r="D24" s="50"/>
      <c r="E24" s="1">
        <v>1043339.3099999999</v>
      </c>
      <c r="F24" s="1">
        <v>1240333.1400000001</v>
      </c>
      <c r="G24" s="1">
        <v>1007163.08</v>
      </c>
      <c r="H24" s="1">
        <v>1236243.02</v>
      </c>
      <c r="I24" s="10"/>
      <c r="J24" s="10"/>
      <c r="K24" s="10"/>
    </row>
    <row r="25" spans="1:11" ht="12.75">
      <c r="A25" s="9">
        <v>16</v>
      </c>
      <c r="B25" s="34" t="s">
        <v>33</v>
      </c>
      <c r="C25" s="50"/>
      <c r="D25" s="50"/>
      <c r="E25" s="1">
        <v>3686779</v>
      </c>
      <c r="F25" s="1">
        <v>2962754.8899999997</v>
      </c>
      <c r="G25" s="1">
        <v>3517408</v>
      </c>
      <c r="H25" s="1">
        <v>2800335.0199999996</v>
      </c>
      <c r="I25" s="10"/>
      <c r="J25" s="10"/>
      <c r="K25" s="10"/>
    </row>
    <row r="26" spans="1:11" s="2" customFormat="1" ht="12.75">
      <c r="A26" s="9">
        <v>17</v>
      </c>
      <c r="B26" s="34" t="s">
        <v>34</v>
      </c>
      <c r="C26" s="50"/>
      <c r="D26" s="50"/>
      <c r="E26" s="1">
        <v>16917834</v>
      </c>
      <c r="F26" s="1">
        <v>17340043.8</v>
      </c>
      <c r="G26" s="1">
        <v>16108568</v>
      </c>
      <c r="H26" s="1">
        <v>16601180.370000001</v>
      </c>
      <c r="I26" s="10"/>
      <c r="J26" s="10"/>
      <c r="K26" s="10"/>
    </row>
    <row r="27" spans="1:11" s="15" customFormat="1" ht="15" customHeight="1">
      <c r="A27" s="13"/>
      <c r="B27" s="35" t="s">
        <v>10</v>
      </c>
      <c r="C27" s="51"/>
      <c r="D27" s="51"/>
      <c r="E27" s="1"/>
      <c r="F27" s="1"/>
      <c r="G27" s="1"/>
      <c r="H27" s="1"/>
      <c r="I27" s="14"/>
      <c r="J27" s="14"/>
      <c r="K27" s="14"/>
    </row>
    <row r="28" spans="1:11" ht="12.75">
      <c r="A28" s="9"/>
      <c r="B28" s="33" t="s">
        <v>5</v>
      </c>
      <c r="C28" s="51"/>
      <c r="D28" s="51"/>
      <c r="I28" s="10"/>
      <c r="J28" s="10"/>
      <c r="K28" s="10"/>
    </row>
    <row r="29" spans="1:11" ht="12.75">
      <c r="A29" s="9">
        <v>1</v>
      </c>
      <c r="B29" s="36" t="s">
        <v>35</v>
      </c>
      <c r="C29" s="50"/>
      <c r="D29" s="50"/>
      <c r="E29" s="1">
        <v>38153114.660000004</v>
      </c>
      <c r="F29" s="1">
        <v>34997022.38</v>
      </c>
      <c r="G29" s="1">
        <v>37742504.97</v>
      </c>
      <c r="H29" s="1">
        <v>34721993.63000001</v>
      </c>
      <c r="I29" s="10"/>
      <c r="J29" s="10"/>
      <c r="K29" s="10"/>
    </row>
    <row r="30" spans="1:11" ht="12.75">
      <c r="A30" s="9">
        <v>2</v>
      </c>
      <c r="B30" s="36" t="s">
        <v>36</v>
      </c>
      <c r="C30" s="50"/>
      <c r="D30" s="50"/>
      <c r="E30" s="1">
        <v>126363335</v>
      </c>
      <c r="F30" s="1">
        <v>64609624.269999996</v>
      </c>
      <c r="G30" s="1">
        <v>117003840</v>
      </c>
      <c r="H30" s="1">
        <v>59548433.17</v>
      </c>
      <c r="I30" s="10"/>
      <c r="J30" s="10"/>
      <c r="K30" s="10"/>
    </row>
    <row r="31" spans="1:11" ht="12.75">
      <c r="A31" s="9">
        <v>3</v>
      </c>
      <c r="B31" s="36" t="s">
        <v>37</v>
      </c>
      <c r="C31" s="50"/>
      <c r="D31" s="50"/>
      <c r="E31" s="1">
        <v>15073673.55</v>
      </c>
      <c r="F31" s="1">
        <v>10783425.91</v>
      </c>
      <c r="G31" s="1">
        <v>14949841.190000001</v>
      </c>
      <c r="H31" s="1">
        <v>10727459.46</v>
      </c>
      <c r="I31" s="10"/>
      <c r="J31" s="10"/>
      <c r="K31" s="10"/>
    </row>
    <row r="32" spans="1:11" ht="12.75">
      <c r="A32" s="9">
        <v>4</v>
      </c>
      <c r="B32" s="36" t="s">
        <v>38</v>
      </c>
      <c r="C32" s="50"/>
      <c r="D32" s="50"/>
      <c r="E32" s="1">
        <v>288565011</v>
      </c>
      <c r="F32" s="1">
        <v>82636454.02999999</v>
      </c>
      <c r="G32" s="1">
        <v>288436802</v>
      </c>
      <c r="H32" s="1">
        <v>82238460.65999998</v>
      </c>
      <c r="I32" s="10"/>
      <c r="J32" s="10"/>
      <c r="K32" s="10"/>
    </row>
    <row r="33" spans="1:11" ht="12.75">
      <c r="A33" s="9">
        <v>5</v>
      </c>
      <c r="B33" s="36" t="s">
        <v>39</v>
      </c>
      <c r="C33" s="50"/>
      <c r="D33" s="50"/>
      <c r="E33" s="1">
        <v>107362916.81</v>
      </c>
      <c r="F33" s="1">
        <v>104057915.52000001</v>
      </c>
      <c r="G33" s="1">
        <v>106946411.02</v>
      </c>
      <c r="H33" s="1">
        <v>103646356.73</v>
      </c>
      <c r="I33" s="10"/>
      <c r="J33" s="10"/>
      <c r="K33" s="10"/>
    </row>
    <row r="34" spans="1:11" ht="12.75">
      <c r="A34" s="9">
        <v>6</v>
      </c>
      <c r="B34" s="36" t="s">
        <v>40</v>
      </c>
      <c r="C34" s="50"/>
      <c r="D34" s="50"/>
      <c r="E34" s="1">
        <v>45543366.17</v>
      </c>
      <c r="F34" s="1">
        <v>38246269.11000001</v>
      </c>
      <c r="G34" s="1">
        <v>45361963.32</v>
      </c>
      <c r="H34" s="1">
        <v>38050276.970000006</v>
      </c>
      <c r="I34" s="10"/>
      <c r="J34" s="10"/>
      <c r="K34" s="10"/>
    </row>
    <row r="35" spans="1:11" ht="12.75">
      <c r="A35" s="9">
        <v>7</v>
      </c>
      <c r="B35" s="36" t="s">
        <v>41</v>
      </c>
      <c r="C35" s="50"/>
      <c r="D35" s="50"/>
      <c r="E35" s="1">
        <v>19141600.179999996</v>
      </c>
      <c r="F35" s="1">
        <v>9400405.079999998</v>
      </c>
      <c r="G35" s="1">
        <v>18304759.25</v>
      </c>
      <c r="H35" s="1">
        <v>8967641.19</v>
      </c>
      <c r="I35" s="10"/>
      <c r="J35" s="10"/>
      <c r="K35" s="10"/>
    </row>
    <row r="36" spans="1:11" ht="12.75">
      <c r="A36" s="9">
        <v>8</v>
      </c>
      <c r="B36" s="36" t="s">
        <v>42</v>
      </c>
      <c r="C36" s="50"/>
      <c r="D36" s="50"/>
      <c r="E36" s="1">
        <v>12225683.11</v>
      </c>
      <c r="F36" s="1">
        <v>10027817.31</v>
      </c>
      <c r="G36" s="1">
        <v>12189902.26</v>
      </c>
      <c r="H36" s="1">
        <v>10043450.91</v>
      </c>
      <c r="I36" s="10"/>
      <c r="J36" s="10"/>
      <c r="K36" s="10"/>
    </row>
    <row r="37" spans="1:11" ht="12.75">
      <c r="A37" s="9">
        <v>9</v>
      </c>
      <c r="B37" s="36" t="s">
        <v>43</v>
      </c>
      <c r="C37" s="50"/>
      <c r="D37" s="50"/>
      <c r="E37" s="1">
        <v>100968519</v>
      </c>
      <c r="F37" s="1">
        <v>103279916.63999999</v>
      </c>
      <c r="G37" s="1">
        <v>99556796</v>
      </c>
      <c r="H37" s="1">
        <v>101923535.71999998</v>
      </c>
      <c r="I37" s="10"/>
      <c r="J37" s="10"/>
      <c r="K37" s="10"/>
    </row>
    <row r="38" spans="1:11" ht="12.75">
      <c r="A38" s="9">
        <v>10</v>
      </c>
      <c r="B38" s="36" t="s">
        <v>44</v>
      </c>
      <c r="C38" s="50"/>
      <c r="D38" s="50"/>
      <c r="E38" s="1">
        <v>4790964.59</v>
      </c>
      <c r="F38" s="1">
        <v>4482734.04</v>
      </c>
      <c r="G38" s="1">
        <v>4753690.59</v>
      </c>
      <c r="H38" s="1">
        <v>4447944.53</v>
      </c>
      <c r="I38" s="10"/>
      <c r="J38" s="10"/>
      <c r="K38" s="10"/>
    </row>
    <row r="39" spans="1:11" ht="12.75">
      <c r="A39" s="9">
        <v>11</v>
      </c>
      <c r="B39" s="36" t="s">
        <v>45</v>
      </c>
      <c r="C39" s="50"/>
      <c r="D39" s="50"/>
      <c r="E39" s="1">
        <v>14958702.07</v>
      </c>
      <c r="F39" s="1">
        <v>15220576.53</v>
      </c>
      <c r="G39" s="1">
        <v>14844583.4</v>
      </c>
      <c r="H39" s="1">
        <v>15149424.5</v>
      </c>
      <c r="I39" s="10"/>
      <c r="J39" s="10"/>
      <c r="K39" s="10"/>
    </row>
    <row r="40" spans="1:11" ht="12.75">
      <c r="A40" s="9">
        <v>12</v>
      </c>
      <c r="B40" s="36" t="s">
        <v>46</v>
      </c>
      <c r="C40" s="50"/>
      <c r="D40" s="50"/>
      <c r="E40" s="1">
        <v>73558425.00999998</v>
      </c>
      <c r="F40" s="1">
        <v>62653147.96</v>
      </c>
      <c r="G40" s="1">
        <v>73489964.31999998</v>
      </c>
      <c r="H40" s="1">
        <v>62592364.04</v>
      </c>
      <c r="I40" s="10"/>
      <c r="J40" s="10"/>
      <c r="K40" s="10"/>
    </row>
    <row r="41" spans="1:11" ht="12.75">
      <c r="A41" s="9">
        <v>13</v>
      </c>
      <c r="B41" s="36" t="s">
        <v>47</v>
      </c>
      <c r="C41" s="50"/>
      <c r="D41" s="50"/>
      <c r="E41" s="1">
        <v>59098695.12999999</v>
      </c>
      <c r="F41" s="1">
        <v>37884827.68000001</v>
      </c>
      <c r="G41" s="1">
        <v>58406229.50999999</v>
      </c>
      <c r="H41" s="1">
        <v>37190307.940000005</v>
      </c>
      <c r="I41" s="10"/>
      <c r="J41" s="10"/>
      <c r="K41" s="10"/>
    </row>
    <row r="42" spans="1:11" ht="12.75">
      <c r="A42" s="9">
        <v>14</v>
      </c>
      <c r="B42" s="36" t="s">
        <v>48</v>
      </c>
      <c r="C42" s="50"/>
      <c r="D42" s="50"/>
      <c r="E42" s="1">
        <v>18205577.26</v>
      </c>
      <c r="F42" s="1">
        <v>13488279.34</v>
      </c>
      <c r="G42" s="1">
        <v>17945665.55</v>
      </c>
      <c r="H42" s="1">
        <v>13245585.82</v>
      </c>
      <c r="I42" s="10"/>
      <c r="J42" s="10"/>
      <c r="K42" s="10"/>
    </row>
    <row r="43" spans="1:11" ht="12.75">
      <c r="A43" s="9">
        <v>15</v>
      </c>
      <c r="B43" s="36" t="s">
        <v>49</v>
      </c>
      <c r="C43" s="50"/>
      <c r="D43" s="50"/>
      <c r="E43" s="1">
        <v>71478815.42999999</v>
      </c>
      <c r="F43" s="1">
        <v>54155748.92</v>
      </c>
      <c r="G43" s="1">
        <v>69423299.17</v>
      </c>
      <c r="H43" s="1">
        <v>52182589.69999999</v>
      </c>
      <c r="I43" s="10"/>
      <c r="J43" s="10"/>
      <c r="K43" s="10"/>
    </row>
    <row r="44" spans="1:11" ht="12.75">
      <c r="A44" s="9">
        <v>16</v>
      </c>
      <c r="B44" s="36" t="s">
        <v>50</v>
      </c>
      <c r="C44" s="50"/>
      <c r="D44" s="50"/>
      <c r="E44" s="1">
        <v>18414019.81</v>
      </c>
      <c r="F44" s="1">
        <v>17912016.150000002</v>
      </c>
      <c r="G44" s="1">
        <v>15723949.840000002</v>
      </c>
      <c r="H44" s="1">
        <v>15240104.620000001</v>
      </c>
      <c r="I44" s="10"/>
      <c r="J44" s="10"/>
      <c r="K44" s="10"/>
    </row>
    <row r="45" spans="1:11" ht="12.75">
      <c r="A45" s="9">
        <v>17</v>
      </c>
      <c r="B45" s="36" t="s">
        <v>51</v>
      </c>
      <c r="C45" s="50"/>
      <c r="D45" s="50"/>
      <c r="E45" s="1">
        <v>19212604</v>
      </c>
      <c r="F45" s="1">
        <v>15175407.53</v>
      </c>
      <c r="G45" s="1">
        <v>19148648</v>
      </c>
      <c r="H45" s="1">
        <v>15111921.360000001</v>
      </c>
      <c r="I45" s="10"/>
      <c r="J45" s="10"/>
      <c r="K45" s="10"/>
    </row>
    <row r="46" spans="1:11" s="2" customFormat="1" ht="12.75">
      <c r="A46" s="9">
        <v>18</v>
      </c>
      <c r="B46" s="36" t="s">
        <v>52</v>
      </c>
      <c r="C46" s="50"/>
      <c r="D46" s="50"/>
      <c r="E46" s="1">
        <v>111014678</v>
      </c>
      <c r="F46" s="1">
        <v>109969161.86</v>
      </c>
      <c r="G46" s="1">
        <v>106623825</v>
      </c>
      <c r="H46" s="1">
        <v>106280008.67999999</v>
      </c>
      <c r="I46" s="10"/>
      <c r="J46" s="10"/>
      <c r="K46" s="10"/>
    </row>
    <row r="47" spans="1:11" ht="12.75">
      <c r="A47" s="9">
        <v>19</v>
      </c>
      <c r="B47" s="36" t="s">
        <v>53</v>
      </c>
      <c r="C47" s="50"/>
      <c r="D47" s="50"/>
      <c r="E47" s="1">
        <v>36512136.50999999</v>
      </c>
      <c r="F47" s="1">
        <v>7124964.250000001</v>
      </c>
      <c r="G47" s="1">
        <v>34023834.59</v>
      </c>
      <c r="H47" s="1">
        <v>6753376.95</v>
      </c>
      <c r="I47" s="10"/>
      <c r="J47" s="10"/>
      <c r="K47" s="10"/>
    </row>
    <row r="48" spans="1:11" s="18" customFormat="1" ht="17.25" customHeight="1">
      <c r="A48" s="16"/>
      <c r="B48" s="37" t="s">
        <v>11</v>
      </c>
      <c r="C48" s="51"/>
      <c r="D48" s="51"/>
      <c r="E48" s="1"/>
      <c r="F48" s="1"/>
      <c r="G48" s="1"/>
      <c r="H48" s="1"/>
      <c r="I48" s="17"/>
      <c r="J48" s="14"/>
      <c r="K48" s="14"/>
    </row>
    <row r="49" spans="1:11" ht="12.75">
      <c r="A49" s="9"/>
      <c r="B49" s="38" t="s">
        <v>6</v>
      </c>
      <c r="C49" s="50"/>
      <c r="D49" s="50"/>
      <c r="I49" s="10"/>
      <c r="J49" s="10"/>
      <c r="K49" s="10"/>
    </row>
    <row r="50" spans="1:11" ht="12.75">
      <c r="A50" s="9"/>
      <c r="B50" s="38" t="s">
        <v>7</v>
      </c>
      <c r="C50" s="52"/>
      <c r="D50" s="52"/>
      <c r="I50" s="10"/>
      <c r="J50" s="10"/>
      <c r="K50" s="10"/>
    </row>
    <row r="51" spans="1:11" ht="12.75">
      <c r="A51" s="9">
        <v>1</v>
      </c>
      <c r="B51" s="36" t="s">
        <v>54</v>
      </c>
      <c r="C51" s="50"/>
      <c r="D51" s="50"/>
      <c r="E51" s="1">
        <v>8173044.23</v>
      </c>
      <c r="F51" s="1">
        <v>9482639.99</v>
      </c>
      <c r="G51" s="1">
        <v>8161079.48</v>
      </c>
      <c r="H51" s="1">
        <v>9328508.64</v>
      </c>
      <c r="I51" s="10"/>
      <c r="J51" s="10"/>
      <c r="K51" s="10"/>
    </row>
    <row r="52" spans="1:11" ht="12.75">
      <c r="A52" s="9">
        <v>2</v>
      </c>
      <c r="B52" s="36" t="s">
        <v>55</v>
      </c>
      <c r="C52" s="50"/>
      <c r="D52" s="50"/>
      <c r="E52" s="1">
        <v>11311018.08</v>
      </c>
      <c r="F52" s="1">
        <v>8735183.88</v>
      </c>
      <c r="G52" s="1">
        <v>11254018.08</v>
      </c>
      <c r="H52" s="1">
        <v>8731583.88</v>
      </c>
      <c r="I52" s="10"/>
      <c r="J52" s="10"/>
      <c r="K52" s="10"/>
    </row>
    <row r="53" spans="1:11" ht="12.75">
      <c r="A53" s="9">
        <v>3</v>
      </c>
      <c r="B53" s="36" t="s">
        <v>56</v>
      </c>
      <c r="C53" s="50"/>
      <c r="D53" s="50"/>
      <c r="E53" s="1">
        <v>8070932.17</v>
      </c>
      <c r="F53" s="1">
        <v>1828525.65</v>
      </c>
      <c r="G53" s="1">
        <v>7387227.049999999</v>
      </c>
      <c r="H53" s="1">
        <v>1833382.9800000004</v>
      </c>
      <c r="I53" s="10"/>
      <c r="J53" s="10"/>
      <c r="K53" s="10"/>
    </row>
    <row r="54" spans="1:11" ht="12.75">
      <c r="A54" s="9">
        <v>4</v>
      </c>
      <c r="B54" s="36" t="s">
        <v>57</v>
      </c>
      <c r="C54" s="50"/>
      <c r="D54" s="50"/>
      <c r="E54" s="1">
        <v>20059062.5</v>
      </c>
      <c r="F54" s="1">
        <v>19890911.19</v>
      </c>
      <c r="G54" s="1">
        <v>19726424.5</v>
      </c>
      <c r="H54" s="1">
        <v>18400423.59</v>
      </c>
      <c r="I54" s="10"/>
      <c r="J54" s="10"/>
      <c r="K54" s="10"/>
    </row>
    <row r="55" spans="1:11" ht="12.75">
      <c r="A55" s="9">
        <v>5</v>
      </c>
      <c r="B55" s="36" t="s">
        <v>58</v>
      </c>
      <c r="C55" s="50"/>
      <c r="D55" s="50"/>
      <c r="E55" s="1">
        <v>9678146.86</v>
      </c>
      <c r="F55" s="1">
        <v>8710058.379999999</v>
      </c>
      <c r="G55" s="1">
        <v>9456777.1</v>
      </c>
      <c r="H55" s="1">
        <v>8679688.62</v>
      </c>
      <c r="I55" s="10"/>
      <c r="J55" s="10"/>
      <c r="K55" s="10"/>
    </row>
    <row r="56" spans="1:11" ht="12.75">
      <c r="A56" s="9">
        <v>6</v>
      </c>
      <c r="B56" s="36" t="s">
        <v>59</v>
      </c>
      <c r="C56" s="50"/>
      <c r="D56" s="50"/>
      <c r="E56" s="1">
        <v>3327062.62</v>
      </c>
      <c r="F56" s="1">
        <v>3795993.27</v>
      </c>
      <c r="G56" s="1">
        <v>3327062.62</v>
      </c>
      <c r="H56" s="1">
        <v>3795993.27</v>
      </c>
      <c r="I56" s="10"/>
      <c r="J56" s="10"/>
      <c r="K56" s="10"/>
    </row>
    <row r="57" spans="1:11" ht="12.75">
      <c r="A57" s="9">
        <v>7</v>
      </c>
      <c r="B57" s="36" t="s">
        <v>60</v>
      </c>
      <c r="C57" s="50"/>
      <c r="D57" s="50"/>
      <c r="E57" s="1">
        <v>2555338.8</v>
      </c>
      <c r="F57" s="1">
        <v>952489.75</v>
      </c>
      <c r="G57" s="1">
        <v>2525984.4</v>
      </c>
      <c r="H57" s="1">
        <v>949749.55</v>
      </c>
      <c r="I57" s="10"/>
      <c r="J57" s="10"/>
      <c r="K57" s="10"/>
    </row>
    <row r="58" spans="1:11" ht="12.75">
      <c r="A58" s="9">
        <v>8</v>
      </c>
      <c r="B58" s="36" t="s">
        <v>61</v>
      </c>
      <c r="C58" s="50"/>
      <c r="D58" s="50"/>
      <c r="E58" s="1">
        <v>1766299.37</v>
      </c>
      <c r="F58" s="1">
        <v>1731708.18</v>
      </c>
      <c r="G58" s="1">
        <v>1739814.12</v>
      </c>
      <c r="H58" s="1">
        <v>1705222.93</v>
      </c>
      <c r="I58" s="10"/>
      <c r="J58" s="10"/>
      <c r="K58" s="10"/>
    </row>
    <row r="59" spans="1:11" ht="12.75">
      <c r="A59" s="9">
        <v>9</v>
      </c>
      <c r="B59" s="36" t="s">
        <v>62</v>
      </c>
      <c r="C59" s="50"/>
      <c r="D59" s="50"/>
      <c r="E59" s="1">
        <v>4658019</v>
      </c>
      <c r="F59" s="1">
        <v>4455922.84</v>
      </c>
      <c r="G59" s="1">
        <v>4655548</v>
      </c>
      <c r="H59" s="1">
        <v>4453452.25</v>
      </c>
      <c r="I59" s="10"/>
      <c r="J59" s="10"/>
      <c r="K59" s="10"/>
    </row>
    <row r="60" spans="1:11" ht="12.75">
      <c r="A60" s="9">
        <v>10</v>
      </c>
      <c r="B60" s="36" t="s">
        <v>63</v>
      </c>
      <c r="C60" s="50"/>
      <c r="D60" s="50"/>
      <c r="E60" s="1">
        <v>2927719.0000000005</v>
      </c>
      <c r="F60" s="1">
        <v>2837048.8700000006</v>
      </c>
      <c r="G60" s="1">
        <v>2844625.91</v>
      </c>
      <c r="H60" s="1">
        <v>2553521.29</v>
      </c>
      <c r="I60" s="10"/>
      <c r="J60" s="10"/>
      <c r="K60" s="10"/>
    </row>
    <row r="61" spans="1:11" ht="12.75">
      <c r="A61" s="9">
        <v>11</v>
      </c>
      <c r="B61" s="36" t="s">
        <v>64</v>
      </c>
      <c r="C61" s="50"/>
      <c r="D61" s="50"/>
      <c r="E61" s="1">
        <v>261467.41999999998</v>
      </c>
      <c r="F61" s="1">
        <v>261467.41999999998</v>
      </c>
      <c r="G61" s="1">
        <v>261467.41999999998</v>
      </c>
      <c r="H61" s="1">
        <v>261467.41999999998</v>
      </c>
      <c r="I61" s="10"/>
      <c r="J61" s="10"/>
      <c r="K61" s="10"/>
    </row>
    <row r="62" spans="1:11" ht="12.75">
      <c r="A62" s="9">
        <v>12</v>
      </c>
      <c r="B62" s="36" t="s">
        <v>65</v>
      </c>
      <c r="C62" s="50"/>
      <c r="D62" s="50"/>
      <c r="E62" s="1">
        <v>17459713.75</v>
      </c>
      <c r="F62" s="1">
        <v>12448275.23</v>
      </c>
      <c r="G62" s="1">
        <v>3280080.5799999996</v>
      </c>
      <c r="H62" s="1">
        <v>2378325.54</v>
      </c>
      <c r="I62" s="10"/>
      <c r="J62" s="10"/>
      <c r="K62" s="10"/>
    </row>
    <row r="63" spans="1:11" ht="12.75">
      <c r="A63" s="9">
        <v>13</v>
      </c>
      <c r="B63" s="36" t="s">
        <v>66</v>
      </c>
      <c r="C63" s="50"/>
      <c r="D63" s="50"/>
      <c r="E63" s="1">
        <v>1407966.8900000001</v>
      </c>
      <c r="F63" s="1">
        <v>1212776.46</v>
      </c>
      <c r="G63" s="1">
        <v>1407966.8900000001</v>
      </c>
      <c r="H63" s="1">
        <v>1209273.33</v>
      </c>
      <c r="I63" s="10"/>
      <c r="J63" s="10"/>
      <c r="K63" s="10"/>
    </row>
    <row r="64" spans="1:11" ht="12.75">
      <c r="A64" s="9">
        <v>14</v>
      </c>
      <c r="B64" s="36" t="s">
        <v>67</v>
      </c>
      <c r="C64" s="50"/>
      <c r="D64" s="50"/>
      <c r="E64" s="1">
        <v>972102.75</v>
      </c>
      <c r="F64" s="1">
        <v>1004257.6</v>
      </c>
      <c r="G64" s="1">
        <v>969676.37</v>
      </c>
      <c r="H64" s="1">
        <v>1001831.22</v>
      </c>
      <c r="I64" s="10"/>
      <c r="J64" s="10"/>
      <c r="K64" s="10"/>
    </row>
    <row r="65" spans="1:11" ht="12.75">
      <c r="A65" s="9">
        <v>15</v>
      </c>
      <c r="B65" s="36" t="s">
        <v>68</v>
      </c>
      <c r="C65" s="50"/>
      <c r="D65" s="50"/>
      <c r="E65" s="1">
        <v>910764</v>
      </c>
      <c r="F65" s="1">
        <v>142271.75</v>
      </c>
      <c r="G65" s="1">
        <v>795882</v>
      </c>
      <c r="H65" s="1">
        <v>22464.829999999998</v>
      </c>
      <c r="I65" s="10"/>
      <c r="J65" s="10"/>
      <c r="K65" s="10"/>
    </row>
    <row r="66" spans="1:11" ht="12.75">
      <c r="A66" s="9">
        <v>16</v>
      </c>
      <c r="B66" s="36" t="s">
        <v>69</v>
      </c>
      <c r="C66" s="50"/>
      <c r="D66" s="50"/>
      <c r="E66" s="1">
        <v>1640173.21</v>
      </c>
      <c r="F66" s="1">
        <v>1618096.68</v>
      </c>
      <c r="G66" s="1">
        <v>1483317.0399999998</v>
      </c>
      <c r="H66" s="1">
        <v>1461240.51</v>
      </c>
      <c r="I66" s="10"/>
      <c r="J66" s="10"/>
      <c r="K66" s="10"/>
    </row>
    <row r="67" spans="1:11" ht="12.75">
      <c r="A67" s="9">
        <v>17</v>
      </c>
      <c r="B67" s="36" t="s">
        <v>70</v>
      </c>
      <c r="C67" s="50"/>
      <c r="D67" s="50"/>
      <c r="E67" s="1">
        <v>11980632.88</v>
      </c>
      <c r="F67" s="1">
        <v>11858678.78</v>
      </c>
      <c r="G67" s="1">
        <v>11838311.32</v>
      </c>
      <c r="H67" s="1">
        <v>11699604.319999998</v>
      </c>
      <c r="I67" s="10"/>
      <c r="J67" s="10"/>
      <c r="K67" s="10"/>
    </row>
    <row r="68" spans="1:11" ht="12.75">
      <c r="A68" s="9">
        <v>18</v>
      </c>
      <c r="B68" s="36" t="s">
        <v>71</v>
      </c>
      <c r="C68" s="50"/>
      <c r="D68" s="50"/>
      <c r="E68" s="1">
        <v>6553839</v>
      </c>
      <c r="F68" s="1">
        <v>3885684.3</v>
      </c>
      <c r="G68" s="1">
        <v>6545980</v>
      </c>
      <c r="H68" s="1">
        <v>3880831.3499999996</v>
      </c>
      <c r="I68" s="10"/>
      <c r="J68" s="10"/>
      <c r="K68" s="10"/>
    </row>
    <row r="69" spans="1:11" ht="12.75">
      <c r="A69" s="9">
        <v>19</v>
      </c>
      <c r="B69" s="36" t="s">
        <v>72</v>
      </c>
      <c r="C69" s="50"/>
      <c r="D69" s="50"/>
      <c r="E69" s="1">
        <v>9509440.39</v>
      </c>
      <c r="F69" s="1">
        <v>8374677.61</v>
      </c>
      <c r="G69" s="1">
        <v>9415179.79</v>
      </c>
      <c r="H69" s="1">
        <v>8280417.010000001</v>
      </c>
      <c r="I69" s="10"/>
      <c r="J69" s="10"/>
      <c r="K69" s="10"/>
    </row>
    <row r="70" spans="1:11" ht="12.75">
      <c r="A70" s="9">
        <v>20</v>
      </c>
      <c r="B70" s="36" t="s">
        <v>73</v>
      </c>
      <c r="C70" s="50"/>
      <c r="D70" s="50"/>
      <c r="E70" s="1">
        <v>988222.66</v>
      </c>
      <c r="F70" s="1">
        <v>968345.25</v>
      </c>
      <c r="G70" s="1">
        <v>934646.24</v>
      </c>
      <c r="H70" s="1">
        <v>912326.47</v>
      </c>
      <c r="I70" s="10"/>
      <c r="J70" s="10"/>
      <c r="K70" s="10"/>
    </row>
    <row r="71" spans="1:11" ht="12.75">
      <c r="A71" s="9">
        <v>21</v>
      </c>
      <c r="B71" s="36" t="s">
        <v>74</v>
      </c>
      <c r="C71" s="50"/>
      <c r="D71" s="50"/>
      <c r="E71" s="1">
        <v>14382734.839999998</v>
      </c>
      <c r="F71" s="1">
        <v>14785443.099999998</v>
      </c>
      <c r="G71" s="1">
        <v>12725013.139999999</v>
      </c>
      <c r="H71" s="1">
        <v>13011169.749999998</v>
      </c>
      <c r="I71" s="10"/>
      <c r="J71" s="10"/>
      <c r="K71" s="10"/>
    </row>
    <row r="72" spans="1:11" ht="12.75">
      <c r="A72" s="9">
        <v>22</v>
      </c>
      <c r="B72" s="36" t="s">
        <v>75</v>
      </c>
      <c r="C72" s="50"/>
      <c r="D72" s="50"/>
      <c r="I72" s="10"/>
      <c r="J72" s="10"/>
      <c r="K72" s="10"/>
    </row>
    <row r="73" spans="1:11" s="2" customFormat="1" ht="12.75">
      <c r="A73" s="9">
        <v>23</v>
      </c>
      <c r="B73" s="36" t="s">
        <v>76</v>
      </c>
      <c r="C73" s="50"/>
      <c r="D73" s="50"/>
      <c r="E73" s="1">
        <v>2585422.3800000004</v>
      </c>
      <c r="F73" s="1">
        <v>2718468.6500000004</v>
      </c>
      <c r="G73" s="1">
        <v>2581540.0300000003</v>
      </c>
      <c r="H73" s="1">
        <v>2561056.1700000004</v>
      </c>
      <c r="I73" s="10"/>
      <c r="J73" s="10"/>
      <c r="K73" s="10"/>
    </row>
    <row r="74" spans="1:11" ht="12.75">
      <c r="A74" s="9">
        <v>24</v>
      </c>
      <c r="B74" s="36" t="s">
        <v>77</v>
      </c>
      <c r="C74" s="50"/>
      <c r="D74" s="50"/>
      <c r="E74" s="1">
        <v>61628183</v>
      </c>
      <c r="F74" s="1">
        <v>44927784.650000006</v>
      </c>
      <c r="G74" s="1">
        <v>60757748</v>
      </c>
      <c r="H74" s="1">
        <v>44181046.77</v>
      </c>
      <c r="I74" s="10"/>
      <c r="J74" s="10"/>
      <c r="K74" s="10"/>
    </row>
    <row r="75" spans="1:11" ht="12.75">
      <c r="A75" s="9">
        <v>25</v>
      </c>
      <c r="B75" s="36" t="s">
        <v>78</v>
      </c>
      <c r="C75" s="50"/>
      <c r="D75" s="50"/>
      <c r="E75" s="1">
        <v>3866360.0700000003</v>
      </c>
      <c r="F75" s="1">
        <v>1483194.0499999998</v>
      </c>
      <c r="G75" s="1">
        <v>3857801.2500000005</v>
      </c>
      <c r="H75" s="1">
        <v>1474635.23</v>
      </c>
      <c r="I75" s="10"/>
      <c r="J75" s="10"/>
      <c r="K75" s="10"/>
    </row>
    <row r="76" spans="1:11" ht="12.75">
      <c r="A76" s="9">
        <v>26</v>
      </c>
      <c r="B76" s="36" t="s">
        <v>79</v>
      </c>
      <c r="C76" s="50"/>
      <c r="D76" s="50"/>
      <c r="E76" s="1">
        <v>17555249.03</v>
      </c>
      <c r="F76" s="1">
        <v>4162530.2599999993</v>
      </c>
      <c r="G76" s="1">
        <v>15992419.399999999</v>
      </c>
      <c r="H76" s="1">
        <v>3022497.1099999994</v>
      </c>
      <c r="I76" s="10"/>
      <c r="J76" s="10"/>
      <c r="K76" s="10"/>
    </row>
    <row r="77" spans="1:11" ht="12.75">
      <c r="A77" s="9">
        <v>27</v>
      </c>
      <c r="B77" s="36" t="s">
        <v>80</v>
      </c>
      <c r="C77" s="50"/>
      <c r="D77" s="50"/>
      <c r="E77" s="1">
        <v>8334278</v>
      </c>
      <c r="F77" s="1">
        <v>8343249.869999999</v>
      </c>
      <c r="G77" s="1">
        <v>8302697</v>
      </c>
      <c r="H77" s="1">
        <v>7937397.15</v>
      </c>
      <c r="I77" s="10"/>
      <c r="J77" s="10"/>
      <c r="K77" s="10"/>
    </row>
    <row r="78" spans="1:11" ht="12.75">
      <c r="A78" s="9">
        <v>28</v>
      </c>
      <c r="B78" s="36" t="s">
        <v>81</v>
      </c>
      <c r="C78" s="50"/>
      <c r="D78" s="50"/>
      <c r="E78" s="1">
        <v>24337612.95</v>
      </c>
      <c r="F78" s="1">
        <v>7902136.17</v>
      </c>
      <c r="G78" s="1">
        <v>24337612.95</v>
      </c>
      <c r="H78" s="1">
        <v>7902136.17</v>
      </c>
      <c r="I78" s="10"/>
      <c r="J78" s="10"/>
      <c r="K78" s="10"/>
    </row>
    <row r="79" spans="1:11" ht="12.75">
      <c r="A79" s="9">
        <v>29</v>
      </c>
      <c r="B79" s="36" t="s">
        <v>82</v>
      </c>
      <c r="C79" s="50"/>
      <c r="D79" s="50"/>
      <c r="E79" s="1">
        <v>17554153</v>
      </c>
      <c r="F79" s="1">
        <v>19793383.419999998</v>
      </c>
      <c r="G79" s="1">
        <v>15393548.669999998</v>
      </c>
      <c r="H79" s="1">
        <v>17355357.86</v>
      </c>
      <c r="I79" s="10"/>
      <c r="J79" s="10"/>
      <c r="K79" s="10"/>
    </row>
    <row r="80" spans="1:11" ht="12.75">
      <c r="A80" s="9">
        <v>30</v>
      </c>
      <c r="B80" s="36" t="s">
        <v>83</v>
      </c>
      <c r="C80" s="50"/>
      <c r="D80" s="50"/>
      <c r="E80" s="1">
        <v>13251068.280000001</v>
      </c>
      <c r="F80" s="1">
        <v>3202452.5600000005</v>
      </c>
      <c r="G80" s="1">
        <v>11370105.379999999</v>
      </c>
      <c r="H80" s="1">
        <v>2900348.9000000004</v>
      </c>
      <c r="I80" s="10"/>
      <c r="J80" s="10"/>
      <c r="K80" s="10"/>
    </row>
    <row r="81" spans="1:11" s="18" customFormat="1" ht="18" customHeight="1">
      <c r="A81" s="16"/>
      <c r="B81" s="39" t="s">
        <v>12</v>
      </c>
      <c r="C81" s="52"/>
      <c r="D81" s="52"/>
      <c r="E81" s="1"/>
      <c r="F81" s="1"/>
      <c r="G81" s="1"/>
      <c r="H81" s="1"/>
      <c r="I81" s="17"/>
      <c r="J81" s="17"/>
      <c r="K81" s="17"/>
    </row>
    <row r="82" spans="1:11" ht="12.75">
      <c r="A82" s="9"/>
      <c r="B82" s="33" t="s">
        <v>8</v>
      </c>
      <c r="C82" s="50"/>
      <c r="D82" s="50"/>
      <c r="I82" s="10"/>
      <c r="J82" s="10"/>
      <c r="K82" s="10"/>
    </row>
    <row r="83" spans="1:11" ht="12.75">
      <c r="A83" s="9">
        <v>31</v>
      </c>
      <c r="B83" s="36" t="s">
        <v>84</v>
      </c>
      <c r="C83" s="50"/>
      <c r="D83" s="50"/>
      <c r="E83" s="1">
        <v>2899178.0700000003</v>
      </c>
      <c r="F83" s="1">
        <v>326804.4</v>
      </c>
      <c r="G83" s="1">
        <v>2862401.07</v>
      </c>
      <c r="H83" s="1">
        <v>312611.36</v>
      </c>
      <c r="I83" s="10"/>
      <c r="J83" s="10"/>
      <c r="K83" s="10"/>
    </row>
    <row r="84" spans="1:11" ht="12.75">
      <c r="A84" s="9">
        <v>32</v>
      </c>
      <c r="B84" s="36" t="s">
        <v>85</v>
      </c>
      <c r="C84" s="50"/>
      <c r="D84" s="50"/>
      <c r="E84" s="1">
        <v>4076771.6399999997</v>
      </c>
      <c r="F84" s="1">
        <v>3055981.04</v>
      </c>
      <c r="G84" s="1">
        <v>3689261.64</v>
      </c>
      <c r="H84" s="1">
        <v>2750220.91</v>
      </c>
      <c r="I84" s="10"/>
      <c r="J84" s="10"/>
      <c r="K84" s="10"/>
    </row>
    <row r="85" spans="1:11" ht="12.75">
      <c r="A85" s="9">
        <v>33</v>
      </c>
      <c r="B85" s="36" t="s">
        <v>86</v>
      </c>
      <c r="C85" s="50"/>
      <c r="D85" s="50"/>
      <c r="E85" s="1">
        <v>1347420.5</v>
      </c>
      <c r="F85" s="1">
        <v>1113455.06</v>
      </c>
      <c r="G85" s="1">
        <v>1196431.24</v>
      </c>
      <c r="H85" s="1">
        <v>962465.81</v>
      </c>
      <c r="I85" s="10"/>
      <c r="J85" s="10"/>
      <c r="K85" s="10"/>
    </row>
    <row r="86" spans="1:11" ht="12.75">
      <c r="A86" s="9">
        <v>34</v>
      </c>
      <c r="B86" s="36" t="s">
        <v>87</v>
      </c>
      <c r="C86" s="50"/>
      <c r="D86" s="50"/>
      <c r="E86" s="1">
        <v>0</v>
      </c>
      <c r="F86" s="1">
        <v>169463.41</v>
      </c>
      <c r="G86" s="1">
        <v>0</v>
      </c>
      <c r="H86" s="1">
        <v>169463.41</v>
      </c>
      <c r="I86" s="10"/>
      <c r="J86" s="10"/>
      <c r="K86" s="10"/>
    </row>
    <row r="87" spans="1:11" ht="12.75">
      <c r="A87" s="9">
        <v>35</v>
      </c>
      <c r="B87" s="36" t="s">
        <v>88</v>
      </c>
      <c r="C87" s="50"/>
      <c r="D87" s="50"/>
      <c r="E87" s="1">
        <v>6724473.27</v>
      </c>
      <c r="F87" s="1">
        <v>5046263.98</v>
      </c>
      <c r="G87" s="1">
        <v>6724473.27</v>
      </c>
      <c r="H87" s="1">
        <v>5046263.98</v>
      </c>
      <c r="I87" s="10"/>
      <c r="J87" s="10"/>
      <c r="K87" s="10"/>
    </row>
    <row r="88" spans="1:11" ht="12.75">
      <c r="A88" s="9">
        <v>36</v>
      </c>
      <c r="B88" s="36" t="s">
        <v>89</v>
      </c>
      <c r="C88" s="50"/>
      <c r="D88" s="50"/>
      <c r="E88" s="1">
        <v>3420034.94</v>
      </c>
      <c r="F88" s="1">
        <v>24617.640000000003</v>
      </c>
      <c r="G88" s="1">
        <v>3415932</v>
      </c>
      <c r="H88" s="1">
        <v>23249.99</v>
      </c>
      <c r="I88" s="10"/>
      <c r="J88" s="10"/>
      <c r="K88" s="10"/>
    </row>
    <row r="89" spans="1:11" ht="12.75">
      <c r="A89" s="9">
        <v>37</v>
      </c>
      <c r="B89" s="36" t="s">
        <v>90</v>
      </c>
      <c r="C89" s="50"/>
      <c r="D89" s="50"/>
      <c r="E89" s="1">
        <v>53824</v>
      </c>
      <c r="F89" s="1">
        <v>357023.51</v>
      </c>
      <c r="G89" s="1">
        <v>47257</v>
      </c>
      <c r="H89" s="1">
        <v>297233.78</v>
      </c>
      <c r="I89" s="10"/>
      <c r="J89" s="10"/>
      <c r="K89" s="10"/>
    </row>
    <row r="90" spans="1:11" ht="12.75">
      <c r="A90" s="9">
        <v>38</v>
      </c>
      <c r="B90" s="36" t="s">
        <v>91</v>
      </c>
      <c r="C90" s="50"/>
      <c r="D90" s="50"/>
      <c r="E90" s="1">
        <v>3298855.89</v>
      </c>
      <c r="F90" s="1">
        <v>104827.69</v>
      </c>
      <c r="G90" s="1">
        <v>3298855.89</v>
      </c>
      <c r="H90" s="1">
        <v>104827.69</v>
      </c>
      <c r="I90" s="10"/>
      <c r="J90" s="10"/>
      <c r="K90" s="10"/>
    </row>
    <row r="91" spans="1:11" ht="12.75">
      <c r="A91" s="9">
        <v>39</v>
      </c>
      <c r="B91" s="36" t="s">
        <v>92</v>
      </c>
      <c r="C91" s="50"/>
      <c r="D91" s="50"/>
      <c r="E91" s="1">
        <v>13898606.299999999</v>
      </c>
      <c r="F91" s="1">
        <v>9958412.04</v>
      </c>
      <c r="G91" s="1">
        <v>13724202.41</v>
      </c>
      <c r="H91" s="1">
        <v>9746455.19</v>
      </c>
      <c r="I91" s="10"/>
      <c r="J91" s="10"/>
      <c r="K91" s="10"/>
    </row>
    <row r="92" spans="1:11" ht="12.75">
      <c r="A92" s="9">
        <v>40</v>
      </c>
      <c r="B92" s="36" t="s">
        <v>93</v>
      </c>
      <c r="C92" s="50"/>
      <c r="D92" s="50"/>
      <c r="I92" s="10"/>
      <c r="J92" s="10"/>
      <c r="K92" s="10"/>
    </row>
    <row r="93" spans="1:11" ht="12.75">
      <c r="A93" s="9">
        <v>41</v>
      </c>
      <c r="B93" s="36" t="s">
        <v>94</v>
      </c>
      <c r="C93" s="50"/>
      <c r="D93" s="50"/>
      <c r="E93" s="1">
        <v>1645493.8699999999</v>
      </c>
      <c r="F93" s="1">
        <v>1645370.8699999999</v>
      </c>
      <c r="G93" s="1">
        <v>1645493.8699999999</v>
      </c>
      <c r="H93" s="1">
        <v>1645370.8699999999</v>
      </c>
      <c r="I93" s="10"/>
      <c r="J93" s="10"/>
      <c r="K93" s="10"/>
    </row>
    <row r="94" spans="1:11" ht="12.75">
      <c r="A94" s="9">
        <v>42</v>
      </c>
      <c r="B94" s="36" t="s">
        <v>95</v>
      </c>
      <c r="C94" s="50"/>
      <c r="D94" s="50"/>
      <c r="E94" s="1">
        <v>82500</v>
      </c>
      <c r="F94" s="1">
        <v>53673.17</v>
      </c>
      <c r="G94" s="1">
        <v>69531</v>
      </c>
      <c r="H94" s="1">
        <v>45235.75</v>
      </c>
      <c r="I94" s="10"/>
      <c r="J94" s="10"/>
      <c r="K94" s="10"/>
    </row>
    <row r="95" spans="1:11" ht="12.75">
      <c r="A95" s="9">
        <v>43</v>
      </c>
      <c r="B95" s="36" t="s">
        <v>96</v>
      </c>
      <c r="C95" s="50"/>
      <c r="D95" s="50"/>
      <c r="E95" s="1">
        <v>571862.71</v>
      </c>
      <c r="F95" s="1">
        <v>645406.0399999999</v>
      </c>
      <c r="G95" s="1">
        <v>536426.58</v>
      </c>
      <c r="H95" s="1">
        <v>606294.12</v>
      </c>
      <c r="I95" s="10"/>
      <c r="J95" s="10"/>
      <c r="K95" s="10"/>
    </row>
    <row r="96" spans="1:11" ht="12.75">
      <c r="A96" s="9">
        <v>44</v>
      </c>
      <c r="B96" s="36" t="s">
        <v>97</v>
      </c>
      <c r="C96" s="50"/>
      <c r="D96" s="50"/>
      <c r="E96" s="1">
        <v>38077</v>
      </c>
      <c r="F96" s="1">
        <v>16910.6</v>
      </c>
      <c r="G96" s="1">
        <v>38077</v>
      </c>
      <c r="H96" s="1">
        <v>16910.6</v>
      </c>
      <c r="I96" s="10"/>
      <c r="J96" s="10"/>
      <c r="K96" s="10"/>
    </row>
    <row r="97" spans="1:11" ht="12.75">
      <c r="A97" s="9">
        <v>45</v>
      </c>
      <c r="B97" s="36" t="s">
        <v>98</v>
      </c>
      <c r="C97" s="50"/>
      <c r="D97" s="50"/>
      <c r="E97" s="1">
        <v>1605230</v>
      </c>
      <c r="F97" s="1">
        <v>1274509.9799999997</v>
      </c>
      <c r="G97" s="1">
        <v>1582086</v>
      </c>
      <c r="H97" s="1">
        <v>1251687.67</v>
      </c>
      <c r="I97" s="10"/>
      <c r="J97" s="10"/>
      <c r="K97" s="10"/>
    </row>
    <row r="98" spans="1:11" ht="12.75">
      <c r="A98" s="9">
        <v>46</v>
      </c>
      <c r="B98" s="36" t="s">
        <v>99</v>
      </c>
      <c r="C98" s="50"/>
      <c r="D98" s="50"/>
      <c r="E98" s="1">
        <v>321331</v>
      </c>
      <c r="F98" s="1">
        <v>284176.82</v>
      </c>
      <c r="G98" s="1">
        <v>319822</v>
      </c>
      <c r="H98" s="1">
        <v>283242.78</v>
      </c>
      <c r="I98" s="10"/>
      <c r="J98" s="10"/>
      <c r="K98" s="10"/>
    </row>
    <row r="99" spans="1:11" ht="12.75">
      <c r="A99" s="9">
        <v>47</v>
      </c>
      <c r="B99" s="36" t="s">
        <v>100</v>
      </c>
      <c r="C99" s="50"/>
      <c r="D99" s="50"/>
      <c r="E99" s="1">
        <v>1661438.67</v>
      </c>
      <c r="F99" s="1">
        <v>1313819.44</v>
      </c>
      <c r="G99" s="1">
        <v>1657198.49</v>
      </c>
      <c r="H99" s="1">
        <v>1311415.79</v>
      </c>
      <c r="I99" s="10"/>
      <c r="J99" s="10"/>
      <c r="K99" s="10"/>
    </row>
    <row r="100" spans="1:11" ht="12.75">
      <c r="A100" s="9">
        <v>48</v>
      </c>
      <c r="B100" s="36" t="s">
        <v>101</v>
      </c>
      <c r="C100" s="50"/>
      <c r="D100" s="50"/>
      <c r="E100" s="1">
        <v>2965989.1199999996</v>
      </c>
      <c r="F100" s="1">
        <v>2001533.03</v>
      </c>
      <c r="G100" s="1">
        <v>2952623.42</v>
      </c>
      <c r="H100" s="1">
        <v>1981913.55</v>
      </c>
      <c r="I100" s="10"/>
      <c r="J100" s="10"/>
      <c r="K100" s="10"/>
    </row>
    <row r="101" spans="1:11" ht="12.75">
      <c r="A101" s="9">
        <v>49</v>
      </c>
      <c r="B101" s="36" t="s">
        <v>102</v>
      </c>
      <c r="C101" s="50"/>
      <c r="D101" s="50"/>
      <c r="E101" s="1">
        <v>7825423.7299999995</v>
      </c>
      <c r="F101" s="1">
        <v>6268477.11</v>
      </c>
      <c r="G101" s="1">
        <v>7823173.7299999995</v>
      </c>
      <c r="H101" s="1">
        <v>5786227.11</v>
      </c>
      <c r="I101" s="10"/>
      <c r="J101" s="10"/>
      <c r="K101" s="10"/>
    </row>
    <row r="102" spans="1:11" ht="12.75">
      <c r="A102" s="9">
        <v>50</v>
      </c>
      <c r="B102" s="36" t="s">
        <v>103</v>
      </c>
      <c r="C102" s="50"/>
      <c r="D102" s="50"/>
      <c r="E102" s="1">
        <v>3836536</v>
      </c>
      <c r="F102" s="1">
        <v>3905917.6100000003</v>
      </c>
      <c r="G102" s="1">
        <v>3822009.45</v>
      </c>
      <c r="H102" s="1">
        <v>3883077.6700000004</v>
      </c>
      <c r="I102" s="10"/>
      <c r="J102" s="10"/>
      <c r="K102" s="10"/>
    </row>
    <row r="103" spans="1:11" ht="12.75">
      <c r="A103" s="9">
        <v>51</v>
      </c>
      <c r="B103" s="36" t="s">
        <v>104</v>
      </c>
      <c r="C103" s="50"/>
      <c r="D103" s="50"/>
      <c r="E103" s="1">
        <v>108785</v>
      </c>
      <c r="F103" s="1">
        <v>130433</v>
      </c>
      <c r="G103" s="1">
        <v>105688.94</v>
      </c>
      <c r="H103" s="1">
        <v>123288.94</v>
      </c>
      <c r="I103" s="10"/>
      <c r="J103" s="10"/>
      <c r="K103" s="10"/>
    </row>
    <row r="104" spans="1:11" ht="12.75">
      <c r="A104" s="9">
        <v>52</v>
      </c>
      <c r="B104" s="36" t="s">
        <v>105</v>
      </c>
      <c r="C104" s="50"/>
      <c r="D104" s="50"/>
      <c r="E104" s="1">
        <v>79019.99</v>
      </c>
      <c r="F104" s="1">
        <v>34617.869999999995</v>
      </c>
      <c r="G104" s="1">
        <v>68173.65</v>
      </c>
      <c r="H104" s="1">
        <v>31532.83</v>
      </c>
      <c r="I104" s="10"/>
      <c r="J104" s="10"/>
      <c r="K104" s="10"/>
    </row>
    <row r="105" spans="1:11" ht="12.75">
      <c r="A105" s="9">
        <v>53</v>
      </c>
      <c r="B105" s="36" t="s">
        <v>106</v>
      </c>
      <c r="C105" s="50"/>
      <c r="D105" s="50"/>
      <c r="E105" s="1">
        <v>1340471</v>
      </c>
      <c r="F105" s="1">
        <v>1213802.31</v>
      </c>
      <c r="G105" s="1">
        <v>1241876.6</v>
      </c>
      <c r="H105" s="1">
        <v>1114465.01</v>
      </c>
      <c r="I105" s="10"/>
      <c r="J105" s="10"/>
      <c r="K105" s="10"/>
    </row>
    <row r="106" spans="1:11" ht="12.75">
      <c r="A106" s="9">
        <v>54</v>
      </c>
      <c r="B106" s="36" t="s">
        <v>107</v>
      </c>
      <c r="C106" s="50"/>
      <c r="D106" s="50"/>
      <c r="E106" s="1">
        <v>6242321.51</v>
      </c>
      <c r="F106" s="1">
        <v>4125666.86</v>
      </c>
      <c r="G106" s="1">
        <v>6238968.54</v>
      </c>
      <c r="H106" s="1">
        <v>4122313.8899999997</v>
      </c>
      <c r="I106" s="10"/>
      <c r="J106" s="10"/>
      <c r="K106" s="10"/>
    </row>
    <row r="107" spans="1:11" ht="12.75">
      <c r="A107" s="9">
        <v>55</v>
      </c>
      <c r="B107" s="36" t="s">
        <v>108</v>
      </c>
      <c r="C107" s="50"/>
      <c r="D107" s="50"/>
      <c r="E107" s="1">
        <v>212581.88999999998</v>
      </c>
      <c r="F107" s="1">
        <v>214172.34</v>
      </c>
      <c r="G107" s="1">
        <v>209246.61</v>
      </c>
      <c r="H107" s="1">
        <v>209246.61</v>
      </c>
      <c r="I107" s="10"/>
      <c r="J107" s="10"/>
      <c r="K107" s="10"/>
    </row>
    <row r="108" spans="1:11" ht="12.75">
      <c r="A108" s="9">
        <v>56</v>
      </c>
      <c r="B108" s="36" t="s">
        <v>109</v>
      </c>
      <c r="C108" s="50"/>
      <c r="D108" s="50"/>
      <c r="E108" s="1">
        <v>1826560.2799999998</v>
      </c>
      <c r="F108" s="1">
        <v>2949580.6799999997</v>
      </c>
      <c r="G108" s="1">
        <v>1824354.4</v>
      </c>
      <c r="H108" s="1">
        <v>2649618.13</v>
      </c>
      <c r="I108" s="10"/>
      <c r="J108" s="10"/>
      <c r="K108" s="10"/>
    </row>
    <row r="109" spans="1:11" ht="12.75">
      <c r="A109" s="9">
        <v>57</v>
      </c>
      <c r="B109" s="36" t="s">
        <v>110</v>
      </c>
      <c r="C109" s="50"/>
      <c r="D109" s="50"/>
      <c r="I109" s="10"/>
      <c r="J109" s="10"/>
      <c r="K109" s="10"/>
    </row>
    <row r="110" spans="1:11" ht="12.75">
      <c r="A110" s="9">
        <v>58</v>
      </c>
      <c r="B110" s="36" t="s">
        <v>111</v>
      </c>
      <c r="C110" s="50"/>
      <c r="D110" s="50"/>
      <c r="E110" s="1">
        <v>646653.08</v>
      </c>
      <c r="F110" s="1">
        <v>661274.69</v>
      </c>
      <c r="G110" s="1">
        <v>646653.08</v>
      </c>
      <c r="H110" s="1">
        <v>646653.08</v>
      </c>
      <c r="I110" s="10"/>
      <c r="J110" s="10"/>
      <c r="K110" s="10"/>
    </row>
    <row r="111" spans="1:11" ht="12.75">
      <c r="A111" s="9">
        <v>59</v>
      </c>
      <c r="B111" s="36" t="s">
        <v>112</v>
      </c>
      <c r="C111" s="50"/>
      <c r="D111" s="50"/>
      <c r="E111" s="1">
        <v>30000</v>
      </c>
      <c r="F111" s="1">
        <v>0</v>
      </c>
      <c r="G111" s="1">
        <v>30000</v>
      </c>
      <c r="H111" s="1">
        <v>0</v>
      </c>
      <c r="I111" s="10"/>
      <c r="J111" s="10"/>
      <c r="K111" s="10"/>
    </row>
    <row r="112" spans="1:11" ht="12.75">
      <c r="A112" s="9">
        <v>60</v>
      </c>
      <c r="B112" s="36" t="s">
        <v>113</v>
      </c>
      <c r="C112" s="50"/>
      <c r="D112" s="50"/>
      <c r="E112" s="1">
        <v>2783254.7</v>
      </c>
      <c r="F112" s="1">
        <v>1320156.82</v>
      </c>
      <c r="G112" s="1">
        <v>2757712.3200000003</v>
      </c>
      <c r="H112" s="1">
        <v>1307176.1400000001</v>
      </c>
      <c r="I112" s="10"/>
      <c r="J112" s="10"/>
      <c r="K112" s="10"/>
    </row>
    <row r="113" spans="1:11" ht="12.75">
      <c r="A113" s="9">
        <v>61</v>
      </c>
      <c r="B113" s="36" t="s">
        <v>114</v>
      </c>
      <c r="C113" s="50"/>
      <c r="D113" s="50"/>
      <c r="E113" s="1">
        <v>403662.92</v>
      </c>
      <c r="F113" s="1">
        <v>454362.92</v>
      </c>
      <c r="G113" s="1">
        <v>401163.27999999997</v>
      </c>
      <c r="H113" s="1">
        <v>451863.27999999997</v>
      </c>
      <c r="I113" s="10"/>
      <c r="J113" s="10"/>
      <c r="K113" s="10"/>
    </row>
    <row r="114" spans="1:11" ht="12.75">
      <c r="A114" s="9">
        <v>62</v>
      </c>
      <c r="B114" s="36" t="s">
        <v>115</v>
      </c>
      <c r="C114" s="50"/>
      <c r="D114" s="50"/>
      <c r="E114" s="1">
        <v>14597287.94</v>
      </c>
      <c r="F114" s="1">
        <v>7837885.37</v>
      </c>
      <c r="G114" s="1">
        <v>14507987.94</v>
      </c>
      <c r="H114" s="1">
        <v>7727076.4</v>
      </c>
      <c r="I114" s="10"/>
      <c r="J114" s="10"/>
      <c r="K114" s="10"/>
    </row>
    <row r="115" spans="1:11" ht="12.75">
      <c r="A115" s="9">
        <v>63</v>
      </c>
      <c r="B115" s="36" t="s">
        <v>116</v>
      </c>
      <c r="C115" s="50"/>
      <c r="D115" s="50"/>
      <c r="E115" s="1">
        <v>1522398.98</v>
      </c>
      <c r="F115" s="1">
        <v>1137253.23</v>
      </c>
      <c r="G115" s="1">
        <v>1424003.96</v>
      </c>
      <c r="H115" s="1">
        <v>1038858.21</v>
      </c>
      <c r="I115" s="10"/>
      <c r="J115" s="10"/>
      <c r="K115" s="10"/>
    </row>
    <row r="116" spans="1:11" ht="12.75">
      <c r="A116" s="9">
        <v>64</v>
      </c>
      <c r="B116" s="36" t="s">
        <v>117</v>
      </c>
      <c r="C116" s="50"/>
      <c r="D116" s="50"/>
      <c r="E116" s="1">
        <v>2939904</v>
      </c>
      <c r="F116" s="1">
        <v>2002954.77</v>
      </c>
      <c r="G116" s="1">
        <v>2884582</v>
      </c>
      <c r="H116" s="1">
        <v>1958184.3599999999</v>
      </c>
      <c r="I116" s="10"/>
      <c r="J116" s="10"/>
      <c r="K116" s="10"/>
    </row>
    <row r="117" spans="1:11" ht="12.75">
      <c r="A117" s="9">
        <v>65</v>
      </c>
      <c r="B117" s="36" t="s">
        <v>118</v>
      </c>
      <c r="C117" s="50"/>
      <c r="D117" s="50"/>
      <c r="E117" s="1">
        <v>145505.36</v>
      </c>
      <c r="F117" s="1">
        <v>94836</v>
      </c>
      <c r="G117" s="1">
        <v>136494.38</v>
      </c>
      <c r="H117" s="1">
        <v>94836</v>
      </c>
      <c r="I117" s="10"/>
      <c r="J117" s="10"/>
      <c r="K117" s="10"/>
    </row>
    <row r="118" spans="1:11" ht="12.75">
      <c r="A118" s="9">
        <v>66</v>
      </c>
      <c r="B118" s="36" t="s">
        <v>119</v>
      </c>
      <c r="C118" s="50"/>
      <c r="D118" s="50"/>
      <c r="E118" s="1">
        <v>243380.99</v>
      </c>
      <c r="F118" s="1">
        <v>336939.46</v>
      </c>
      <c r="G118" s="1">
        <v>243380.99</v>
      </c>
      <c r="H118" s="1">
        <v>336939.46</v>
      </c>
      <c r="I118" s="10"/>
      <c r="J118" s="10"/>
      <c r="K118" s="10"/>
    </row>
    <row r="119" spans="1:11" ht="12.75">
      <c r="A119" s="9">
        <v>67</v>
      </c>
      <c r="B119" s="36" t="s">
        <v>120</v>
      </c>
      <c r="C119" s="50"/>
      <c r="D119" s="50"/>
      <c r="E119" s="1">
        <v>2360540.4800000004</v>
      </c>
      <c r="F119" s="1">
        <v>1593348.39</v>
      </c>
      <c r="G119" s="1">
        <v>2346611.4800000004</v>
      </c>
      <c r="H119" s="1">
        <v>1591776.39</v>
      </c>
      <c r="I119" s="10"/>
      <c r="J119" s="10"/>
      <c r="K119" s="10"/>
    </row>
    <row r="120" spans="1:11" ht="12.75">
      <c r="A120" s="9">
        <v>68</v>
      </c>
      <c r="B120" s="36" t="s">
        <v>121</v>
      </c>
      <c r="C120" s="50"/>
      <c r="D120" s="50"/>
      <c r="E120" s="1">
        <v>1398155.32</v>
      </c>
      <c r="F120" s="1">
        <v>1329260.1</v>
      </c>
      <c r="G120" s="1">
        <v>1398155.32</v>
      </c>
      <c r="H120" s="1">
        <v>1329260.1</v>
      </c>
      <c r="I120" s="10"/>
      <c r="J120" s="10"/>
      <c r="K120" s="10"/>
    </row>
    <row r="121" spans="1:11" ht="12.75">
      <c r="A121" s="9">
        <v>69</v>
      </c>
      <c r="B121" s="36" t="s">
        <v>122</v>
      </c>
      <c r="C121" s="50"/>
      <c r="D121" s="50"/>
      <c r="E121" s="1">
        <v>7648752.770000001</v>
      </c>
      <c r="F121" s="1">
        <v>6129649.529999999</v>
      </c>
      <c r="G121" s="1">
        <v>7532027.24</v>
      </c>
      <c r="H121" s="1">
        <v>6012924.01</v>
      </c>
      <c r="I121" s="10"/>
      <c r="J121" s="10"/>
      <c r="K121" s="10"/>
    </row>
    <row r="122" spans="1:11" ht="12.75">
      <c r="A122" s="9">
        <v>70</v>
      </c>
      <c r="B122" s="36" t="s">
        <v>123</v>
      </c>
      <c r="C122" s="50"/>
      <c r="D122" s="50"/>
      <c r="E122" s="1">
        <v>2133543.2</v>
      </c>
      <c r="F122" s="1">
        <v>1686721.6800000002</v>
      </c>
      <c r="G122" s="1">
        <v>2132128.99</v>
      </c>
      <c r="H122" s="1">
        <v>1685840.1900000002</v>
      </c>
      <c r="I122" s="10"/>
      <c r="J122" s="10"/>
      <c r="K122" s="10"/>
    </row>
    <row r="123" spans="1:11" ht="12.75">
      <c r="A123" s="9">
        <v>71</v>
      </c>
      <c r="B123" s="36" t="s">
        <v>124</v>
      </c>
      <c r="C123" s="50"/>
      <c r="D123" s="50"/>
      <c r="E123" s="1">
        <v>10411750</v>
      </c>
      <c r="F123" s="1">
        <v>3729524.33</v>
      </c>
      <c r="G123" s="1">
        <v>10350475.530000001</v>
      </c>
      <c r="H123" s="1">
        <v>3679787.75</v>
      </c>
      <c r="I123" s="10"/>
      <c r="J123" s="10"/>
      <c r="K123" s="10"/>
    </row>
    <row r="124" spans="1:11" s="22" customFormat="1" ht="12.75">
      <c r="A124" s="20">
        <v>72</v>
      </c>
      <c r="B124" s="40" t="s">
        <v>125</v>
      </c>
      <c r="C124" s="50"/>
      <c r="D124" s="50"/>
      <c r="E124" s="1">
        <v>416879.55</v>
      </c>
      <c r="F124" s="1">
        <v>416710.27</v>
      </c>
      <c r="G124" s="1">
        <v>380836.35</v>
      </c>
      <c r="H124" s="1">
        <v>380667.07</v>
      </c>
      <c r="I124" s="21"/>
      <c r="J124" s="21"/>
      <c r="K124" s="21"/>
    </row>
    <row r="125" spans="1:11" ht="12.75">
      <c r="A125" s="9">
        <v>73</v>
      </c>
      <c r="B125" s="36" t="s">
        <v>126</v>
      </c>
      <c r="C125" s="50"/>
      <c r="D125" s="50"/>
      <c r="E125" s="1">
        <v>5600000</v>
      </c>
      <c r="F125" s="1">
        <v>0</v>
      </c>
      <c r="G125" s="1">
        <v>5600000</v>
      </c>
      <c r="H125" s="1">
        <v>0</v>
      </c>
      <c r="I125" s="10"/>
      <c r="J125" s="10"/>
      <c r="K125" s="10"/>
    </row>
    <row r="126" spans="1:11" ht="12.75">
      <c r="A126" s="9">
        <v>74</v>
      </c>
      <c r="B126" s="36" t="s">
        <v>127</v>
      </c>
      <c r="C126" s="50"/>
      <c r="D126" s="50"/>
      <c r="E126" s="1">
        <v>625146.55</v>
      </c>
      <c r="F126" s="1">
        <v>422307.88999999996</v>
      </c>
      <c r="G126" s="1">
        <v>617059.31</v>
      </c>
      <c r="H126" s="1">
        <v>414220.64999999997</v>
      </c>
      <c r="I126" s="10"/>
      <c r="J126" s="10"/>
      <c r="K126" s="10"/>
    </row>
    <row r="127" spans="1:11" ht="12.75">
      <c r="A127" s="9">
        <v>75</v>
      </c>
      <c r="B127" s="36" t="s">
        <v>128</v>
      </c>
      <c r="C127" s="50"/>
      <c r="D127" s="50"/>
      <c r="E127" s="1">
        <v>774313.89</v>
      </c>
      <c r="F127" s="1">
        <v>970908.46</v>
      </c>
      <c r="G127" s="1">
        <v>693291.39</v>
      </c>
      <c r="H127" s="1">
        <v>889885.96</v>
      </c>
      <c r="I127" s="10"/>
      <c r="J127" s="10"/>
      <c r="K127" s="10"/>
    </row>
    <row r="128" spans="1:11" ht="12.75">
      <c r="A128" s="9">
        <v>76</v>
      </c>
      <c r="B128" s="36" t="s">
        <v>129</v>
      </c>
      <c r="C128" s="50"/>
      <c r="D128" s="50"/>
      <c r="E128" s="1">
        <v>3546674.0399999996</v>
      </c>
      <c r="F128" s="1">
        <v>2007519.1899999997</v>
      </c>
      <c r="G128" s="1">
        <v>3532057.2399999998</v>
      </c>
      <c r="H128" s="1">
        <v>1999006.3899999997</v>
      </c>
      <c r="I128" s="10"/>
      <c r="J128" s="10"/>
      <c r="K128" s="10"/>
    </row>
    <row r="129" spans="1:11" ht="12.75">
      <c r="A129" s="9">
        <v>77</v>
      </c>
      <c r="B129" s="36" t="s">
        <v>130</v>
      </c>
      <c r="C129" s="50"/>
      <c r="D129" s="50"/>
      <c r="E129" s="1">
        <v>1148175.6</v>
      </c>
      <c r="F129" s="1">
        <v>981062.8</v>
      </c>
      <c r="G129" s="1">
        <v>1129725.6</v>
      </c>
      <c r="H129" s="1">
        <v>969110.89</v>
      </c>
      <c r="I129" s="10"/>
      <c r="J129" s="10"/>
      <c r="K129" s="10"/>
    </row>
    <row r="130" spans="1:11" ht="12.75">
      <c r="A130" s="9">
        <v>78</v>
      </c>
      <c r="B130" s="36" t="s">
        <v>131</v>
      </c>
      <c r="C130" s="50"/>
      <c r="D130" s="50"/>
      <c r="E130" s="1">
        <v>1596812.06</v>
      </c>
      <c r="F130" s="1">
        <v>1750311.8499999999</v>
      </c>
      <c r="G130" s="1">
        <v>1441982.95</v>
      </c>
      <c r="H130" s="1">
        <v>1563962.33</v>
      </c>
      <c r="I130" s="10"/>
      <c r="J130" s="10"/>
      <c r="K130" s="10"/>
    </row>
    <row r="131" spans="1:11" ht="12.75">
      <c r="A131" s="9">
        <v>79</v>
      </c>
      <c r="B131" s="36" t="s">
        <v>132</v>
      </c>
      <c r="C131" s="50"/>
      <c r="D131" s="50"/>
      <c r="E131" s="1">
        <v>346049.1</v>
      </c>
      <c r="F131" s="1">
        <v>296494.95</v>
      </c>
      <c r="G131" s="1">
        <v>346049.1</v>
      </c>
      <c r="H131" s="1">
        <v>291614.77</v>
      </c>
      <c r="I131" s="10"/>
      <c r="J131" s="10"/>
      <c r="K131" s="10"/>
    </row>
    <row r="132" spans="1:11" ht="12.75">
      <c r="A132" s="9">
        <v>80</v>
      </c>
      <c r="B132" s="36" t="s">
        <v>133</v>
      </c>
      <c r="C132" s="50"/>
      <c r="D132" s="50"/>
      <c r="E132" s="1">
        <v>1565937.2400000002</v>
      </c>
      <c r="F132" s="1">
        <v>1023511.9599999998</v>
      </c>
      <c r="G132" s="1">
        <v>1564718.9400000002</v>
      </c>
      <c r="H132" s="1">
        <v>1022293.6599999999</v>
      </c>
      <c r="I132" s="10"/>
      <c r="J132" s="10"/>
      <c r="K132" s="10"/>
    </row>
    <row r="133" spans="1:11" ht="12.75">
      <c r="A133" s="9">
        <v>81</v>
      </c>
      <c r="B133" s="36" t="s">
        <v>134</v>
      </c>
      <c r="C133" s="50"/>
      <c r="D133" s="50"/>
      <c r="E133" s="1">
        <v>1699954.75</v>
      </c>
      <c r="F133" s="1">
        <v>2596320.55</v>
      </c>
      <c r="G133" s="1">
        <v>1699954.75</v>
      </c>
      <c r="H133" s="1">
        <v>2596320.55</v>
      </c>
      <c r="I133" s="10"/>
      <c r="J133" s="10"/>
      <c r="K133" s="10"/>
    </row>
    <row r="134" spans="1:11" ht="12.75">
      <c r="A134" s="9">
        <v>82</v>
      </c>
      <c r="B134" s="36" t="s">
        <v>135</v>
      </c>
      <c r="C134" s="50"/>
      <c r="D134" s="50"/>
      <c r="E134" s="1">
        <v>2436350.94</v>
      </c>
      <c r="F134" s="1">
        <v>2343616.1100000003</v>
      </c>
      <c r="G134" s="1">
        <v>2407319.93</v>
      </c>
      <c r="H134" s="1">
        <v>2314585.1</v>
      </c>
      <c r="I134" s="10"/>
      <c r="J134" s="10"/>
      <c r="K134" s="10"/>
    </row>
    <row r="135" spans="1:11" ht="12.75">
      <c r="A135" s="9">
        <v>83</v>
      </c>
      <c r="B135" s="36" t="s">
        <v>136</v>
      </c>
      <c r="C135" s="50"/>
      <c r="D135" s="50"/>
      <c r="E135" s="1">
        <v>4092222.76</v>
      </c>
      <c r="F135" s="1">
        <v>2950030.87</v>
      </c>
      <c r="G135" s="1">
        <v>4046314.76</v>
      </c>
      <c r="H135" s="1">
        <v>2869931.3600000003</v>
      </c>
      <c r="I135" s="10"/>
      <c r="J135" s="10"/>
      <c r="K135" s="10"/>
    </row>
    <row r="136" spans="1:11" ht="12.75">
      <c r="A136" s="9">
        <v>84</v>
      </c>
      <c r="B136" s="36" t="s">
        <v>137</v>
      </c>
      <c r="C136" s="50"/>
      <c r="D136" s="50"/>
      <c r="E136" s="1">
        <v>3928823.32</v>
      </c>
      <c r="F136" s="1">
        <v>3970150.6799999997</v>
      </c>
      <c r="G136" s="1">
        <v>3917810.92</v>
      </c>
      <c r="H136" s="1">
        <v>3917810.9</v>
      </c>
      <c r="I136" s="10"/>
      <c r="J136" s="10"/>
      <c r="K136" s="10"/>
    </row>
    <row r="137" spans="1:11" ht="12.75">
      <c r="A137" s="9">
        <v>85</v>
      </c>
      <c r="B137" s="36" t="s">
        <v>138</v>
      </c>
      <c r="C137" s="50"/>
      <c r="D137" s="50"/>
      <c r="E137" s="1">
        <v>176533.81</v>
      </c>
      <c r="F137" s="1">
        <v>0</v>
      </c>
      <c r="G137" s="1">
        <v>176533.81</v>
      </c>
      <c r="H137" s="1">
        <v>0</v>
      </c>
      <c r="I137" s="10"/>
      <c r="J137" s="10"/>
      <c r="K137" s="10"/>
    </row>
    <row r="138" spans="1:11" ht="12.75">
      <c r="A138" s="9">
        <v>86</v>
      </c>
      <c r="B138" s="36" t="s">
        <v>139</v>
      </c>
      <c r="C138" s="50"/>
      <c r="D138" s="50"/>
      <c r="E138" s="1">
        <v>1417533.62</v>
      </c>
      <c r="F138" s="1">
        <v>1443449.47</v>
      </c>
      <c r="G138" s="1">
        <v>1417533.62</v>
      </c>
      <c r="H138" s="1">
        <v>1443449.47</v>
      </c>
      <c r="I138" s="10"/>
      <c r="J138" s="10"/>
      <c r="K138" s="10"/>
    </row>
    <row r="139" spans="1:11" ht="12.75">
      <c r="A139" s="9">
        <v>87</v>
      </c>
      <c r="B139" s="36" t="s">
        <v>140</v>
      </c>
      <c r="C139" s="50"/>
      <c r="D139" s="50"/>
      <c r="E139" s="1">
        <v>784208.95</v>
      </c>
      <c r="F139" s="1">
        <v>723375.3099999999</v>
      </c>
      <c r="G139" s="1">
        <v>784208.95</v>
      </c>
      <c r="H139" s="1">
        <v>673046.62</v>
      </c>
      <c r="I139" s="10"/>
      <c r="J139" s="10"/>
      <c r="K139" s="10"/>
    </row>
    <row r="140" spans="1:11" ht="12.75">
      <c r="A140" s="9">
        <v>88</v>
      </c>
      <c r="B140" s="36" t="s">
        <v>141</v>
      </c>
      <c r="C140" s="50"/>
      <c r="D140" s="50"/>
      <c r="E140" s="1">
        <v>746764.53</v>
      </c>
      <c r="F140" s="1">
        <v>783894.84</v>
      </c>
      <c r="G140" s="1">
        <v>746764.53</v>
      </c>
      <c r="H140" s="1">
        <v>783894.84</v>
      </c>
      <c r="I140" s="10"/>
      <c r="J140" s="10"/>
      <c r="K140" s="10"/>
    </row>
    <row r="141" spans="1:11" ht="12.75">
      <c r="A141" s="9">
        <v>89</v>
      </c>
      <c r="B141" s="36" t="s">
        <v>143</v>
      </c>
      <c r="C141" s="50"/>
      <c r="D141" s="50"/>
      <c r="E141" s="1">
        <v>221224</v>
      </c>
      <c r="F141" s="1">
        <v>169672</v>
      </c>
      <c r="G141" s="1">
        <v>218924</v>
      </c>
      <c r="H141" s="1">
        <v>167372</v>
      </c>
      <c r="I141" s="10"/>
      <c r="J141" s="10"/>
      <c r="K141" s="10"/>
    </row>
    <row r="142" spans="1:11" ht="12.75">
      <c r="A142" s="9">
        <v>90</v>
      </c>
      <c r="B142" s="36" t="s">
        <v>144</v>
      </c>
      <c r="C142" s="50"/>
      <c r="D142" s="50"/>
      <c r="E142" s="1">
        <v>232013.86</v>
      </c>
      <c r="F142" s="1">
        <v>123760</v>
      </c>
      <c r="G142" s="1">
        <v>232013.86</v>
      </c>
      <c r="H142" s="1">
        <v>123760</v>
      </c>
      <c r="I142" s="10"/>
      <c r="J142" s="10"/>
      <c r="K142" s="10"/>
    </row>
    <row r="143" spans="1:11" ht="12.75">
      <c r="A143" s="9">
        <v>91</v>
      </c>
      <c r="B143" s="36" t="s">
        <v>145</v>
      </c>
      <c r="C143" s="50"/>
      <c r="D143" s="50"/>
      <c r="E143" s="1">
        <v>4787848.739999999</v>
      </c>
      <c r="F143" s="1">
        <v>3619262.86</v>
      </c>
      <c r="G143" s="1">
        <v>4787848.739999999</v>
      </c>
      <c r="H143" s="1">
        <v>3619262.86</v>
      </c>
      <c r="I143" s="10"/>
      <c r="J143" s="10"/>
      <c r="K143" s="10"/>
    </row>
    <row r="144" spans="1:11" s="22" customFormat="1" ht="12.75">
      <c r="A144" s="9">
        <v>92</v>
      </c>
      <c r="B144" s="40" t="s">
        <v>146</v>
      </c>
      <c r="C144" s="50"/>
      <c r="D144" s="50"/>
      <c r="E144" s="1">
        <v>2498936.21</v>
      </c>
      <c r="F144" s="1">
        <v>2498936.21</v>
      </c>
      <c r="G144" s="1">
        <v>2498936.21</v>
      </c>
      <c r="H144" s="1">
        <v>2498936.21</v>
      </c>
      <c r="I144" s="21"/>
      <c r="J144" s="21"/>
      <c r="K144" s="21"/>
    </row>
    <row r="145" spans="1:11" ht="12.75">
      <c r="A145" s="9">
        <v>93</v>
      </c>
      <c r="B145" s="36" t="s">
        <v>147</v>
      </c>
      <c r="C145" s="50"/>
      <c r="D145" s="50"/>
      <c r="E145" s="1">
        <v>5153771.11</v>
      </c>
      <c r="F145" s="1">
        <v>3141368.58</v>
      </c>
      <c r="G145" s="1">
        <v>5152050.5200000005</v>
      </c>
      <c r="H145" s="1">
        <v>3139647.99</v>
      </c>
      <c r="I145" s="10"/>
      <c r="J145" s="10"/>
      <c r="K145" s="10"/>
    </row>
    <row r="146" spans="1:11" ht="12.75">
      <c r="A146" s="9">
        <v>94</v>
      </c>
      <c r="B146" s="36" t="s">
        <v>148</v>
      </c>
      <c r="C146" s="50"/>
      <c r="D146" s="50"/>
      <c r="E146" s="1">
        <v>4687822.26</v>
      </c>
      <c r="F146" s="1">
        <v>4107358.55</v>
      </c>
      <c r="G146" s="1">
        <v>4687822.26</v>
      </c>
      <c r="H146" s="1">
        <v>4107358.55</v>
      </c>
      <c r="I146" s="10"/>
      <c r="J146" s="10"/>
      <c r="K146" s="10"/>
    </row>
    <row r="147" spans="1:11" ht="12.75">
      <c r="A147" s="9">
        <v>95</v>
      </c>
      <c r="B147" s="36" t="s">
        <v>149</v>
      </c>
      <c r="C147" s="50"/>
      <c r="D147" s="50"/>
      <c r="E147" s="1">
        <v>2021434.16</v>
      </c>
      <c r="F147" s="1">
        <v>1952427.3399999999</v>
      </c>
      <c r="G147" s="1">
        <v>1879123.5299999998</v>
      </c>
      <c r="H147" s="1">
        <v>1816701.8599999999</v>
      </c>
      <c r="I147" s="10"/>
      <c r="J147" s="10"/>
      <c r="K147" s="10"/>
    </row>
    <row r="148" spans="1:11" s="2" customFormat="1" ht="12.75">
      <c r="A148" s="9">
        <v>96</v>
      </c>
      <c r="B148" s="36" t="s">
        <v>150</v>
      </c>
      <c r="C148" s="50"/>
      <c r="D148" s="50"/>
      <c r="E148" s="1">
        <v>6872489.08</v>
      </c>
      <c r="F148" s="1">
        <v>4023889.58</v>
      </c>
      <c r="G148" s="1">
        <v>6870018.49</v>
      </c>
      <c r="H148" s="1">
        <v>4021418.99</v>
      </c>
      <c r="I148" s="10"/>
      <c r="J148" s="10"/>
      <c r="K148" s="10"/>
    </row>
    <row r="149" spans="1:11" ht="12.75">
      <c r="A149" s="9">
        <v>97</v>
      </c>
      <c r="B149" s="36" t="s">
        <v>151</v>
      </c>
      <c r="C149" s="50"/>
      <c r="D149" s="50"/>
      <c r="E149" s="1">
        <v>7405889.17</v>
      </c>
      <c r="F149" s="1">
        <v>6206360.43</v>
      </c>
      <c r="G149" s="1">
        <v>5663893.93</v>
      </c>
      <c r="H149" s="1">
        <v>4846626.09</v>
      </c>
      <c r="I149" s="10"/>
      <c r="J149" s="10"/>
      <c r="K149" s="10"/>
    </row>
    <row r="150" spans="1:11" ht="12.75">
      <c r="A150" s="9">
        <v>98</v>
      </c>
      <c r="B150" s="36" t="s">
        <v>152</v>
      </c>
      <c r="C150" s="50"/>
      <c r="D150" s="50"/>
      <c r="E150" s="1">
        <v>955948.6799999999</v>
      </c>
      <c r="F150" s="1">
        <v>665990.48</v>
      </c>
      <c r="G150" s="1">
        <v>955948.6799999999</v>
      </c>
      <c r="H150" s="1">
        <v>665990.48</v>
      </c>
      <c r="I150" s="10"/>
      <c r="J150" s="10"/>
      <c r="K150" s="10"/>
    </row>
    <row r="151" spans="1:11" ht="12.75">
      <c r="A151" s="9">
        <v>99</v>
      </c>
      <c r="B151" s="36" t="s">
        <v>153</v>
      </c>
      <c r="C151" s="50"/>
      <c r="D151" s="50"/>
      <c r="E151" s="1">
        <v>7047623.359999999</v>
      </c>
      <c r="F151" s="1">
        <v>4169036.56</v>
      </c>
      <c r="G151" s="1">
        <v>6950622.5600000005</v>
      </c>
      <c r="H151" s="1">
        <v>4125988.21</v>
      </c>
      <c r="I151" s="10"/>
      <c r="J151" s="10"/>
      <c r="K151" s="10"/>
    </row>
    <row r="152" spans="1:11" ht="12.75">
      <c r="A152" s="9">
        <v>100</v>
      </c>
      <c r="B152" s="36" t="s">
        <v>154</v>
      </c>
      <c r="C152" s="50"/>
      <c r="D152" s="50"/>
      <c r="E152" s="1">
        <v>1208877.6400000001</v>
      </c>
      <c r="F152" s="1">
        <v>1129897.82</v>
      </c>
      <c r="G152" s="1">
        <v>1204239.6600000001</v>
      </c>
      <c r="H152" s="1">
        <v>1125393.9800000002</v>
      </c>
      <c r="I152" s="10"/>
      <c r="J152" s="10"/>
      <c r="K152" s="10"/>
    </row>
    <row r="153" spans="1:11" ht="12.75">
      <c r="A153" s="9">
        <v>101</v>
      </c>
      <c r="B153" s="36" t="s">
        <v>155</v>
      </c>
      <c r="C153" s="50"/>
      <c r="D153" s="50"/>
      <c r="E153" s="1">
        <v>3886266.72</v>
      </c>
      <c r="F153" s="1">
        <v>3451186.96</v>
      </c>
      <c r="G153" s="1">
        <v>3062435.72</v>
      </c>
      <c r="H153" s="1">
        <v>2587873.22</v>
      </c>
      <c r="I153" s="10"/>
      <c r="J153" s="10"/>
      <c r="K153" s="10"/>
    </row>
    <row r="154" spans="1:11" ht="12.75">
      <c r="A154" s="9">
        <v>102</v>
      </c>
      <c r="B154" s="36" t="s">
        <v>156</v>
      </c>
      <c r="C154" s="50"/>
      <c r="D154" s="50"/>
      <c r="E154" s="1">
        <v>2981917.2600000002</v>
      </c>
      <c r="F154" s="1">
        <v>2982126.81</v>
      </c>
      <c r="G154" s="1">
        <v>2904408.64</v>
      </c>
      <c r="H154" s="1">
        <v>2904618.19</v>
      </c>
      <c r="I154" s="10"/>
      <c r="J154" s="10"/>
      <c r="K154" s="10"/>
    </row>
    <row r="155" spans="1:11" ht="12.75">
      <c r="A155" s="9">
        <v>103</v>
      </c>
      <c r="B155" s="36" t="s">
        <v>157</v>
      </c>
      <c r="C155" s="50"/>
      <c r="D155" s="50"/>
      <c r="E155" s="1">
        <v>3182274.08</v>
      </c>
      <c r="F155" s="1">
        <v>3189072.35</v>
      </c>
      <c r="G155" s="1">
        <v>3177664.95</v>
      </c>
      <c r="H155" s="1">
        <v>3184463.22</v>
      </c>
      <c r="I155" s="10"/>
      <c r="J155" s="10"/>
      <c r="K155" s="10"/>
    </row>
    <row r="156" spans="1:11" ht="12.75">
      <c r="A156" s="9">
        <v>104</v>
      </c>
      <c r="B156" s="36" t="s">
        <v>158</v>
      </c>
      <c r="C156" s="50"/>
      <c r="D156" s="50"/>
      <c r="E156" s="1">
        <v>1083600.5699999998</v>
      </c>
      <c r="F156" s="1">
        <v>1874355.6600000001</v>
      </c>
      <c r="G156" s="1">
        <v>1035100.57</v>
      </c>
      <c r="H156" s="1">
        <v>1825837.52</v>
      </c>
      <c r="I156" s="10"/>
      <c r="J156" s="10"/>
      <c r="K156" s="10"/>
    </row>
    <row r="157" spans="1:11" ht="12.75">
      <c r="A157" s="9">
        <v>105</v>
      </c>
      <c r="B157" s="36" t="s">
        <v>159</v>
      </c>
      <c r="C157" s="50"/>
      <c r="D157" s="50"/>
      <c r="E157" s="1">
        <v>1630291.06</v>
      </c>
      <c r="F157" s="1">
        <v>478021.97</v>
      </c>
      <c r="G157" s="1">
        <v>1600423.06</v>
      </c>
      <c r="H157" s="1">
        <v>448153.97</v>
      </c>
      <c r="I157" s="10"/>
      <c r="J157" s="10"/>
      <c r="K157" s="10"/>
    </row>
    <row r="158" spans="1:11" ht="12.75">
      <c r="A158" s="9">
        <v>106</v>
      </c>
      <c r="B158" s="36" t="s">
        <v>160</v>
      </c>
      <c r="C158" s="50"/>
      <c r="D158" s="50"/>
      <c r="E158" s="1">
        <v>8127083.94</v>
      </c>
      <c r="F158" s="1">
        <v>3867514.5</v>
      </c>
      <c r="G158" s="1">
        <v>7639936.260000001</v>
      </c>
      <c r="H158" s="1">
        <v>3371537.55</v>
      </c>
      <c r="I158" s="10"/>
      <c r="J158" s="10"/>
      <c r="K158" s="10"/>
    </row>
    <row r="159" spans="1:11" ht="12.75">
      <c r="A159" s="9">
        <v>107</v>
      </c>
      <c r="B159" s="36" t="s">
        <v>161</v>
      </c>
      <c r="C159" s="50"/>
      <c r="D159" s="50"/>
      <c r="E159" s="1">
        <v>9973427.17</v>
      </c>
      <c r="F159" s="1">
        <v>8060412.629999999</v>
      </c>
      <c r="G159" s="1">
        <v>7698550.17</v>
      </c>
      <c r="H159" s="1">
        <v>6119078.279999999</v>
      </c>
      <c r="I159" s="10"/>
      <c r="J159" s="10"/>
      <c r="K159" s="10"/>
    </row>
    <row r="160" spans="1:11" ht="12.75">
      <c r="A160" s="9">
        <v>108</v>
      </c>
      <c r="B160" s="36" t="s">
        <v>162</v>
      </c>
      <c r="C160" s="50"/>
      <c r="D160" s="50"/>
      <c r="E160" s="1">
        <v>2871270</v>
      </c>
      <c r="F160" s="1">
        <v>2832165.08</v>
      </c>
      <c r="G160" s="1">
        <v>2871270</v>
      </c>
      <c r="H160" s="1">
        <v>2832165.08</v>
      </c>
      <c r="I160" s="10"/>
      <c r="J160" s="10"/>
      <c r="K160" s="10"/>
    </row>
    <row r="161" spans="1:11" s="22" customFormat="1" ht="12.75">
      <c r="A161" s="9">
        <v>109</v>
      </c>
      <c r="B161" s="40" t="s">
        <v>163</v>
      </c>
      <c r="C161" s="50"/>
      <c r="D161" s="50"/>
      <c r="E161" s="1">
        <v>2615638.57</v>
      </c>
      <c r="F161" s="1">
        <v>1828003.97</v>
      </c>
      <c r="G161" s="1">
        <v>2615638.57</v>
      </c>
      <c r="H161" s="1">
        <v>1828003.97</v>
      </c>
      <c r="I161" s="21"/>
      <c r="J161" s="21"/>
      <c r="K161" s="21"/>
    </row>
    <row r="162" spans="1:11" ht="12.75">
      <c r="A162" s="9">
        <v>110</v>
      </c>
      <c r="B162" s="36" t="s">
        <v>164</v>
      </c>
      <c r="C162" s="50"/>
      <c r="D162" s="50"/>
      <c r="E162" s="1">
        <v>3810165.6500000004</v>
      </c>
      <c r="F162" s="1">
        <v>3467148.1599999997</v>
      </c>
      <c r="G162" s="1">
        <v>3687610.2600000002</v>
      </c>
      <c r="H162" s="1">
        <v>3346592.76</v>
      </c>
      <c r="I162" s="10"/>
      <c r="J162" s="10"/>
      <c r="K162" s="10"/>
    </row>
    <row r="163" spans="1:11" ht="12.75">
      <c r="A163" s="9">
        <v>111</v>
      </c>
      <c r="B163" s="36" t="s">
        <v>165</v>
      </c>
      <c r="C163" s="50"/>
      <c r="D163" s="50"/>
      <c r="E163" s="1">
        <v>971396</v>
      </c>
      <c r="F163" s="1">
        <v>951938.1600000001</v>
      </c>
      <c r="G163" s="1">
        <v>426764</v>
      </c>
      <c r="H163" s="1">
        <v>426763.27</v>
      </c>
      <c r="I163" s="10"/>
      <c r="J163" s="10"/>
      <c r="K163" s="10"/>
    </row>
    <row r="164" spans="1:11" ht="12.75">
      <c r="A164" s="9">
        <v>112</v>
      </c>
      <c r="B164" s="36" t="s">
        <v>166</v>
      </c>
      <c r="C164" s="50"/>
      <c r="D164" s="50"/>
      <c r="E164" s="1">
        <v>13927800.05</v>
      </c>
      <c r="F164" s="1">
        <v>2953127.9299999997</v>
      </c>
      <c r="G164" s="1">
        <v>11364502.940000001</v>
      </c>
      <c r="H164" s="1">
        <v>389830.82</v>
      </c>
      <c r="I164" s="10"/>
      <c r="J164" s="10"/>
      <c r="K164" s="10"/>
    </row>
    <row r="165" spans="1:11" ht="12.75">
      <c r="A165" s="9">
        <v>113</v>
      </c>
      <c r="B165" s="36" t="s">
        <v>167</v>
      </c>
      <c r="C165" s="50"/>
      <c r="D165" s="50"/>
      <c r="E165" s="1">
        <v>130815.9</v>
      </c>
      <c r="F165" s="1">
        <v>23807.899999999998</v>
      </c>
      <c r="G165" s="1">
        <v>109752.47</v>
      </c>
      <c r="H165" s="1">
        <v>21449.469999999998</v>
      </c>
      <c r="I165" s="10"/>
      <c r="J165" s="10"/>
      <c r="K165" s="10"/>
    </row>
    <row r="166" spans="1:11" ht="12.75">
      <c r="A166" s="9">
        <v>114</v>
      </c>
      <c r="B166" s="36" t="s">
        <v>168</v>
      </c>
      <c r="C166" s="50"/>
      <c r="D166" s="50"/>
      <c r="E166" s="1">
        <v>65250</v>
      </c>
      <c r="F166" s="1">
        <v>185521.81</v>
      </c>
      <c r="G166" s="1">
        <v>61625</v>
      </c>
      <c r="H166" s="1">
        <v>181896.81</v>
      </c>
      <c r="I166" s="10"/>
      <c r="J166" s="10"/>
      <c r="K166" s="10"/>
    </row>
    <row r="167" spans="1:11" ht="12.75">
      <c r="A167" s="9">
        <v>115</v>
      </c>
      <c r="B167" s="36" t="s">
        <v>169</v>
      </c>
      <c r="C167" s="50"/>
      <c r="D167" s="50"/>
      <c r="E167" s="1">
        <v>2284578.0399999996</v>
      </c>
      <c r="F167" s="1">
        <v>2700794.7199999997</v>
      </c>
      <c r="G167" s="1">
        <v>2256023.8299999996</v>
      </c>
      <c r="H167" s="1">
        <v>2596864.6699999995</v>
      </c>
      <c r="I167" s="10"/>
      <c r="J167" s="10"/>
      <c r="K167" s="10"/>
    </row>
    <row r="168" spans="1:11" ht="12.75">
      <c r="A168" s="9">
        <v>116</v>
      </c>
      <c r="B168" s="36" t="s">
        <v>170</v>
      </c>
      <c r="C168" s="50"/>
      <c r="D168" s="50"/>
      <c r="E168" s="1">
        <v>114200</v>
      </c>
      <c r="F168" s="1">
        <v>142634.47</v>
      </c>
      <c r="G168" s="1">
        <v>106000</v>
      </c>
      <c r="H168" s="1">
        <v>131416.2</v>
      </c>
      <c r="I168" s="10"/>
      <c r="J168" s="10"/>
      <c r="K168" s="10"/>
    </row>
    <row r="169" spans="1:11" ht="12.75">
      <c r="A169" s="9">
        <v>117</v>
      </c>
      <c r="B169" s="36" t="s">
        <v>171</v>
      </c>
      <c r="C169" s="50"/>
      <c r="D169" s="50"/>
      <c r="E169" s="1">
        <v>19458224.68</v>
      </c>
      <c r="F169" s="1">
        <v>18882332.11</v>
      </c>
      <c r="G169" s="1">
        <v>19359274.26</v>
      </c>
      <c r="H169" s="1">
        <v>18801765.09</v>
      </c>
      <c r="I169" s="10"/>
      <c r="J169" s="10"/>
      <c r="K169" s="10"/>
    </row>
    <row r="170" spans="1:11" ht="12.75">
      <c r="A170" s="9">
        <v>118</v>
      </c>
      <c r="B170" s="36" t="s">
        <v>172</v>
      </c>
      <c r="C170" s="50"/>
      <c r="D170" s="50"/>
      <c r="E170" s="1">
        <v>43960.9</v>
      </c>
      <c r="F170" s="1">
        <v>43960.9</v>
      </c>
      <c r="G170" s="1">
        <v>35740.57</v>
      </c>
      <c r="H170" s="1">
        <v>35740.57</v>
      </c>
      <c r="I170" s="10"/>
      <c r="J170" s="10"/>
      <c r="K170" s="10"/>
    </row>
    <row r="171" spans="1:11" ht="12.75">
      <c r="A171" s="9">
        <v>119</v>
      </c>
      <c r="B171" s="36" t="s">
        <v>173</v>
      </c>
      <c r="C171" s="50"/>
      <c r="D171" s="50"/>
      <c r="E171" s="1">
        <v>3593870</v>
      </c>
      <c r="F171" s="1">
        <v>266999.06</v>
      </c>
      <c r="G171" s="1">
        <v>3593870</v>
      </c>
      <c r="H171" s="1">
        <v>266999.06</v>
      </c>
      <c r="I171" s="10"/>
      <c r="J171" s="10"/>
      <c r="K171" s="10"/>
    </row>
    <row r="172" spans="1:11" ht="12.75">
      <c r="A172" s="9">
        <v>120</v>
      </c>
      <c r="B172" s="36" t="s">
        <v>175</v>
      </c>
      <c r="C172" s="50"/>
      <c r="D172" s="50"/>
      <c r="E172" s="1">
        <v>32911.2</v>
      </c>
      <c r="F172" s="1">
        <v>16922.52</v>
      </c>
      <c r="G172" s="1">
        <v>32911.2</v>
      </c>
      <c r="H172" s="1">
        <v>16922.52</v>
      </c>
      <c r="I172" s="10"/>
      <c r="J172" s="10"/>
      <c r="K172" s="10"/>
    </row>
    <row r="173" spans="1:11" ht="12.75">
      <c r="A173" s="9">
        <v>121</v>
      </c>
      <c r="B173" s="36" t="s">
        <v>176</v>
      </c>
      <c r="C173" s="50"/>
      <c r="D173" s="50"/>
      <c r="E173" s="1">
        <v>6842360.449999999</v>
      </c>
      <c r="F173" s="1">
        <v>5682171.709999999</v>
      </c>
      <c r="G173" s="1">
        <v>6829957.93</v>
      </c>
      <c r="H173" s="1">
        <v>5669769.9799999995</v>
      </c>
      <c r="I173" s="10"/>
      <c r="J173" s="10"/>
      <c r="K173" s="10"/>
    </row>
    <row r="174" spans="1:11" ht="12.75">
      <c r="A174" s="9">
        <v>122</v>
      </c>
      <c r="B174" s="36" t="s">
        <v>177</v>
      </c>
      <c r="C174" s="50"/>
      <c r="D174" s="50"/>
      <c r="E174" s="1">
        <v>10772427.239999998</v>
      </c>
      <c r="F174" s="1">
        <v>10518366.18</v>
      </c>
      <c r="G174" s="1">
        <v>10770486.059999999</v>
      </c>
      <c r="H174" s="1">
        <v>10516424.999999998</v>
      </c>
      <c r="I174" s="10"/>
      <c r="J174" s="10"/>
      <c r="K174" s="10"/>
    </row>
    <row r="175" spans="1:11" ht="12.75">
      <c r="A175" s="9">
        <v>123</v>
      </c>
      <c r="B175" s="36" t="s">
        <v>178</v>
      </c>
      <c r="C175" s="50"/>
      <c r="D175" s="50"/>
      <c r="E175" s="1">
        <v>371900</v>
      </c>
      <c r="F175" s="1">
        <v>339086.77</v>
      </c>
      <c r="G175" s="1">
        <v>371900</v>
      </c>
      <c r="H175" s="1">
        <v>339086.77</v>
      </c>
      <c r="I175" s="10"/>
      <c r="J175" s="10"/>
      <c r="K175" s="10"/>
    </row>
    <row r="176" spans="1:11" ht="12.75">
      <c r="A176" s="9">
        <v>124</v>
      </c>
      <c r="B176" s="36" t="s">
        <v>179</v>
      </c>
      <c r="C176" s="50"/>
      <c r="D176" s="50"/>
      <c r="E176" s="1">
        <v>244766.45</v>
      </c>
      <c r="F176" s="1">
        <v>192722.59</v>
      </c>
      <c r="G176" s="1">
        <v>244766.45</v>
      </c>
      <c r="H176" s="1">
        <v>192722.59</v>
      </c>
      <c r="I176" s="10"/>
      <c r="J176" s="10"/>
      <c r="K176" s="10"/>
    </row>
    <row r="177" spans="1:11" s="18" customFormat="1" ht="16.5" customHeight="1">
      <c r="A177" s="16"/>
      <c r="B177" s="39" t="s">
        <v>13</v>
      </c>
      <c r="C177" s="52"/>
      <c r="D177" s="52"/>
      <c r="E177" s="1"/>
      <c r="F177" s="1"/>
      <c r="G177" s="1"/>
      <c r="H177" s="1"/>
      <c r="I177" s="17"/>
      <c r="J177" s="17"/>
      <c r="K177" s="17"/>
    </row>
    <row r="178" spans="1:11" ht="12.75">
      <c r="A178" s="9"/>
      <c r="B178" s="33" t="s">
        <v>9</v>
      </c>
      <c r="C178" s="50"/>
      <c r="D178" s="50"/>
      <c r="I178" s="10"/>
      <c r="J178" s="10"/>
      <c r="K178" s="10"/>
    </row>
    <row r="179" spans="1:11" ht="12.75">
      <c r="A179" s="9">
        <v>125</v>
      </c>
      <c r="B179" s="36" t="s">
        <v>180</v>
      </c>
      <c r="C179" s="50"/>
      <c r="D179" s="50"/>
      <c r="E179" s="1">
        <v>6652968.1899999995</v>
      </c>
      <c r="F179" s="1">
        <v>6224609.85</v>
      </c>
      <c r="G179" s="1">
        <v>6651644.6899999995</v>
      </c>
      <c r="H179" s="1">
        <v>6223286.35</v>
      </c>
      <c r="I179" s="10"/>
      <c r="J179" s="10"/>
      <c r="K179" s="10"/>
    </row>
    <row r="180" spans="1:11" ht="12.75">
      <c r="A180" s="9">
        <v>126</v>
      </c>
      <c r="B180" s="36" t="s">
        <v>181</v>
      </c>
      <c r="C180" s="50"/>
      <c r="D180" s="50"/>
      <c r="E180" s="1">
        <v>9357723.91</v>
      </c>
      <c r="F180" s="1">
        <v>11897874.670000002</v>
      </c>
      <c r="G180" s="1">
        <v>8306911.459999999</v>
      </c>
      <c r="H180" s="1">
        <v>10671061.34</v>
      </c>
      <c r="I180" s="10"/>
      <c r="J180" s="10"/>
      <c r="K180" s="10"/>
    </row>
    <row r="181" spans="1:11" ht="12.75">
      <c r="A181" s="9">
        <v>127</v>
      </c>
      <c r="B181" s="36" t="s">
        <v>182</v>
      </c>
      <c r="C181" s="50"/>
      <c r="D181" s="50"/>
      <c r="E181" s="1">
        <v>11876466.15</v>
      </c>
      <c r="F181" s="1">
        <v>11868513.83</v>
      </c>
      <c r="G181" s="1">
        <v>10881271.9</v>
      </c>
      <c r="H181" s="1">
        <v>10873117.7</v>
      </c>
      <c r="I181" s="10"/>
      <c r="J181" s="10"/>
      <c r="K181" s="10"/>
    </row>
    <row r="182" spans="1:11" ht="12.75">
      <c r="A182" s="9">
        <v>128</v>
      </c>
      <c r="B182" s="36" t="s">
        <v>183</v>
      </c>
      <c r="C182" s="50"/>
      <c r="D182" s="50"/>
      <c r="E182" s="1">
        <v>204993.8</v>
      </c>
      <c r="F182" s="1">
        <v>1119091.58</v>
      </c>
      <c r="G182" s="1">
        <v>204993.8</v>
      </c>
      <c r="H182" s="1">
        <v>1119091.58</v>
      </c>
      <c r="I182" s="10"/>
      <c r="J182" s="10"/>
      <c r="K182" s="10"/>
    </row>
    <row r="183" spans="1:11" ht="12.75">
      <c r="A183" s="9">
        <v>129</v>
      </c>
      <c r="B183" s="36" t="s">
        <v>184</v>
      </c>
      <c r="C183" s="50"/>
      <c r="D183" s="50"/>
      <c r="E183" s="1">
        <v>2241640.59</v>
      </c>
      <c r="F183" s="1">
        <v>1427630.5699999998</v>
      </c>
      <c r="G183" s="1">
        <v>2113998.4899999998</v>
      </c>
      <c r="H183" s="1">
        <v>1396758.4899999998</v>
      </c>
      <c r="I183" s="10"/>
      <c r="J183" s="10"/>
      <c r="K183" s="10"/>
    </row>
    <row r="184" spans="1:11" ht="12.75">
      <c r="A184" s="9">
        <v>130</v>
      </c>
      <c r="B184" s="36" t="s">
        <v>185</v>
      </c>
      <c r="C184" s="50"/>
      <c r="D184" s="50"/>
      <c r="E184" s="1">
        <v>19901617.76</v>
      </c>
      <c r="F184" s="1">
        <v>16654680.25</v>
      </c>
      <c r="G184" s="1">
        <v>18019377.990000002</v>
      </c>
      <c r="H184" s="1">
        <v>15103397</v>
      </c>
      <c r="I184" s="10"/>
      <c r="J184" s="10"/>
      <c r="K184" s="10"/>
    </row>
    <row r="185" spans="1:11" ht="12.75">
      <c r="A185" s="9">
        <v>131</v>
      </c>
      <c r="B185" s="36" t="s">
        <v>186</v>
      </c>
      <c r="C185" s="50"/>
      <c r="D185" s="50"/>
      <c r="E185" s="1">
        <v>5897903.42</v>
      </c>
      <c r="F185" s="1">
        <v>5390471.15</v>
      </c>
      <c r="G185" s="1">
        <v>4574752.42</v>
      </c>
      <c r="H185" s="1">
        <v>4305491.14</v>
      </c>
      <c r="I185" s="10"/>
      <c r="J185" s="10"/>
      <c r="K185" s="10"/>
    </row>
    <row r="186" spans="1:11" s="22" customFormat="1" ht="12.75">
      <c r="A186" s="9">
        <v>132</v>
      </c>
      <c r="B186" s="40" t="s">
        <v>187</v>
      </c>
      <c r="C186" s="50"/>
      <c r="D186" s="50"/>
      <c r="E186" s="1">
        <v>79925.88</v>
      </c>
      <c r="F186" s="1">
        <v>0</v>
      </c>
      <c r="G186" s="1">
        <v>79925.88</v>
      </c>
      <c r="H186" s="1">
        <v>0</v>
      </c>
      <c r="I186" s="21"/>
      <c r="J186" s="21"/>
      <c r="K186" s="21"/>
    </row>
    <row r="187" spans="1:11" ht="12.75">
      <c r="A187" s="9">
        <v>133</v>
      </c>
      <c r="B187" s="36" t="s">
        <v>188</v>
      </c>
      <c r="C187" s="50"/>
      <c r="D187" s="50"/>
      <c r="E187" s="1">
        <v>4313412.46</v>
      </c>
      <c r="F187" s="1">
        <v>5123960.800000001</v>
      </c>
      <c r="G187" s="1">
        <v>4313412.46</v>
      </c>
      <c r="H187" s="1">
        <v>5123960.800000001</v>
      </c>
      <c r="I187" s="10"/>
      <c r="J187" s="10"/>
      <c r="K187" s="10"/>
    </row>
    <row r="188" spans="1:11" ht="12.75">
      <c r="A188" s="9">
        <v>134</v>
      </c>
      <c r="B188" s="36" t="s">
        <v>189</v>
      </c>
      <c r="C188" s="50"/>
      <c r="D188" s="50"/>
      <c r="E188" s="1">
        <v>1218661.3</v>
      </c>
      <c r="F188" s="1">
        <v>1382014.46</v>
      </c>
      <c r="G188" s="1">
        <v>1080404.02</v>
      </c>
      <c r="H188" s="1">
        <v>1016941.89</v>
      </c>
      <c r="I188" s="10"/>
      <c r="J188" s="10"/>
      <c r="K188" s="10"/>
    </row>
    <row r="189" spans="1:11" ht="12.75">
      <c r="A189" s="9">
        <v>135</v>
      </c>
      <c r="B189" s="36" t="s">
        <v>190</v>
      </c>
      <c r="C189" s="50"/>
      <c r="D189" s="50"/>
      <c r="E189" s="1">
        <v>17688917.479999997</v>
      </c>
      <c r="F189" s="1">
        <v>14710533.969999997</v>
      </c>
      <c r="G189" s="1">
        <v>17563685.43</v>
      </c>
      <c r="H189" s="1">
        <v>14639277.089999998</v>
      </c>
      <c r="I189" s="10"/>
      <c r="J189" s="10"/>
      <c r="K189" s="10"/>
    </row>
    <row r="190" spans="1:11" ht="12.75">
      <c r="A190" s="9">
        <v>136</v>
      </c>
      <c r="B190" s="36" t="s">
        <v>211</v>
      </c>
      <c r="C190" s="50"/>
      <c r="D190" s="50"/>
      <c r="E190" s="1">
        <v>7441564</v>
      </c>
      <c r="F190" s="1">
        <v>6376486.26</v>
      </c>
      <c r="G190" s="1">
        <v>5979837.55</v>
      </c>
      <c r="H190" s="1">
        <v>5050300.51</v>
      </c>
      <c r="I190" s="10"/>
      <c r="J190" s="10"/>
      <c r="K190" s="10"/>
    </row>
    <row r="191" spans="1:11" ht="12.75">
      <c r="A191" s="9">
        <v>137</v>
      </c>
      <c r="B191" s="36" t="s">
        <v>191</v>
      </c>
      <c r="C191" s="50"/>
      <c r="D191" s="50"/>
      <c r="E191" s="1">
        <v>5165052.8</v>
      </c>
      <c r="F191" s="1">
        <v>4689454.12</v>
      </c>
      <c r="G191" s="1">
        <v>4678980.25</v>
      </c>
      <c r="H191" s="1">
        <v>4203381.350000001</v>
      </c>
      <c r="I191" s="10"/>
      <c r="J191" s="10"/>
      <c r="K191" s="10"/>
    </row>
    <row r="192" spans="1:11" ht="12.75">
      <c r="A192" s="9">
        <v>138</v>
      </c>
      <c r="B192" s="36" t="s">
        <v>192</v>
      </c>
      <c r="C192" s="50"/>
      <c r="D192" s="50"/>
      <c r="E192" s="1">
        <v>16079695.090000002</v>
      </c>
      <c r="F192" s="1">
        <v>9358328.14</v>
      </c>
      <c r="G192" s="1">
        <v>16048202.41</v>
      </c>
      <c r="H192" s="1">
        <v>9331601.700000001</v>
      </c>
      <c r="I192" s="10"/>
      <c r="J192" s="10"/>
      <c r="K192" s="10"/>
    </row>
    <row r="193" spans="1:11" ht="12.75">
      <c r="A193" s="9">
        <v>139</v>
      </c>
      <c r="B193" s="36" t="s">
        <v>193</v>
      </c>
      <c r="C193" s="50"/>
      <c r="D193" s="50"/>
      <c r="E193" s="1">
        <v>5939201.749999999</v>
      </c>
      <c r="F193" s="1">
        <v>4341108.369999999</v>
      </c>
      <c r="G193" s="1">
        <v>5867251.4399999995</v>
      </c>
      <c r="H193" s="1">
        <v>4267571.579999999</v>
      </c>
      <c r="I193" s="10"/>
      <c r="J193" s="10"/>
      <c r="K193" s="10"/>
    </row>
    <row r="194" spans="1:11" ht="12.75">
      <c r="A194" s="9">
        <v>140</v>
      </c>
      <c r="B194" s="36" t="s">
        <v>194</v>
      </c>
      <c r="C194" s="50"/>
      <c r="D194" s="50"/>
      <c r="E194" s="1">
        <v>1539546.83</v>
      </c>
      <c r="F194" s="1">
        <v>56342.64</v>
      </c>
      <c r="G194" s="1">
        <v>1501875.91</v>
      </c>
      <c r="H194" s="1">
        <v>53212.49</v>
      </c>
      <c r="I194" s="10"/>
      <c r="J194" s="10"/>
      <c r="K194" s="10"/>
    </row>
    <row r="195" spans="1:11" ht="12.75">
      <c r="A195" s="9">
        <v>141</v>
      </c>
      <c r="B195" s="36" t="s">
        <v>195</v>
      </c>
      <c r="C195" s="50"/>
      <c r="D195" s="50"/>
      <c r="E195" s="1">
        <v>6561209.350000001</v>
      </c>
      <c r="F195" s="1">
        <v>4500295.54</v>
      </c>
      <c r="G195" s="1">
        <v>6285303.82</v>
      </c>
      <c r="H195" s="1">
        <v>4223062.08</v>
      </c>
      <c r="I195" s="10"/>
      <c r="J195" s="10"/>
      <c r="K195" s="10"/>
    </row>
    <row r="196" spans="1:11" ht="12.75">
      <c r="A196" s="9">
        <v>142</v>
      </c>
      <c r="B196" s="36" t="s">
        <v>196</v>
      </c>
      <c r="C196" s="50"/>
      <c r="D196" s="50"/>
      <c r="E196" s="1">
        <v>630327.87</v>
      </c>
      <c r="F196" s="1">
        <v>227491.51</v>
      </c>
      <c r="G196" s="1">
        <v>630327.87</v>
      </c>
      <c r="H196" s="1">
        <v>220559.87</v>
      </c>
      <c r="I196" s="10"/>
      <c r="J196" s="10"/>
      <c r="K196" s="10"/>
    </row>
    <row r="197" spans="1:11" ht="12.75">
      <c r="A197" s="9">
        <v>143</v>
      </c>
      <c r="B197" s="36" t="s">
        <v>197</v>
      </c>
      <c r="C197" s="50"/>
      <c r="D197" s="50"/>
      <c r="E197" s="1">
        <v>669851</v>
      </c>
      <c r="F197" s="1">
        <v>855504.6</v>
      </c>
      <c r="G197" s="1">
        <v>669851</v>
      </c>
      <c r="H197" s="1">
        <v>855172.27</v>
      </c>
      <c r="I197" s="10"/>
      <c r="J197" s="10"/>
      <c r="K197" s="10"/>
    </row>
    <row r="198" spans="1:11" ht="12.75">
      <c r="A198" s="9">
        <v>144</v>
      </c>
      <c r="B198" s="36" t="s">
        <v>198</v>
      </c>
      <c r="C198" s="50"/>
      <c r="D198" s="50"/>
      <c r="E198" s="1">
        <v>2014283.17</v>
      </c>
      <c r="F198" s="1">
        <v>3374925.85</v>
      </c>
      <c r="G198" s="1">
        <v>2011576.47</v>
      </c>
      <c r="H198" s="1">
        <v>3373054.6</v>
      </c>
      <c r="I198" s="10"/>
      <c r="J198" s="10"/>
      <c r="K198" s="10"/>
    </row>
    <row r="199" spans="1:11" ht="12.75">
      <c r="A199" s="9">
        <v>145</v>
      </c>
      <c r="B199" s="36" t="s">
        <v>199</v>
      </c>
      <c r="C199" s="50"/>
      <c r="D199" s="50"/>
      <c r="E199" s="1">
        <v>4034449.87</v>
      </c>
      <c r="F199" s="1">
        <v>4283141.74</v>
      </c>
      <c r="G199" s="1">
        <v>3496895.81</v>
      </c>
      <c r="H199" s="1">
        <v>3700298.4699999997</v>
      </c>
      <c r="I199" s="10"/>
      <c r="J199" s="10"/>
      <c r="K199" s="10"/>
    </row>
    <row r="200" spans="1:11" ht="12.75">
      <c r="A200" s="9">
        <v>146</v>
      </c>
      <c r="B200" s="36" t="s">
        <v>174</v>
      </c>
      <c r="C200" s="50"/>
      <c r="D200" s="50"/>
      <c r="E200" s="1">
        <v>1332884.6</v>
      </c>
      <c r="F200" s="1">
        <v>12521.6</v>
      </c>
      <c r="G200" s="1">
        <v>1332884.6</v>
      </c>
      <c r="H200" s="1">
        <v>12521.6</v>
      </c>
      <c r="I200" s="10"/>
      <c r="J200" s="10"/>
      <c r="K200" s="10"/>
    </row>
    <row r="201" spans="1:11" ht="12.75">
      <c r="A201" s="9">
        <v>147</v>
      </c>
      <c r="B201" s="36" t="s">
        <v>200</v>
      </c>
      <c r="C201" s="50"/>
      <c r="D201" s="50"/>
      <c r="E201" s="1">
        <v>240127.88</v>
      </c>
      <c r="F201" s="1">
        <v>231954.74</v>
      </c>
      <c r="G201" s="1">
        <v>229427.88</v>
      </c>
      <c r="H201" s="1">
        <v>221299.88</v>
      </c>
      <c r="I201" s="10"/>
      <c r="J201" s="10"/>
      <c r="K201" s="10"/>
    </row>
    <row r="202" spans="1:11" ht="12.75">
      <c r="A202" s="9">
        <v>148</v>
      </c>
      <c r="B202" s="36" t="s">
        <v>201</v>
      </c>
      <c r="C202" s="50"/>
      <c r="D202" s="50"/>
      <c r="E202" s="1">
        <v>3962044.82</v>
      </c>
      <c r="F202" s="1">
        <v>2810952.61</v>
      </c>
      <c r="G202" s="1">
        <v>3941735.2199999997</v>
      </c>
      <c r="H202" s="1">
        <v>2789236.76</v>
      </c>
      <c r="I202" s="10"/>
      <c r="J202" s="10"/>
      <c r="K202" s="10"/>
    </row>
    <row r="203" spans="1:11" s="18" customFormat="1" ht="18" customHeight="1">
      <c r="A203" s="16"/>
      <c r="B203" s="39" t="s">
        <v>14</v>
      </c>
      <c r="C203" s="52"/>
      <c r="D203" s="52"/>
      <c r="E203" s="1"/>
      <c r="F203" s="1"/>
      <c r="G203" s="1"/>
      <c r="H203" s="1"/>
      <c r="I203" s="17"/>
      <c r="J203" s="17"/>
      <c r="K203" s="17"/>
    </row>
    <row r="204" spans="1:11" s="18" customFormat="1" ht="22.5" customHeight="1">
      <c r="A204" s="16"/>
      <c r="B204" s="39" t="s">
        <v>15</v>
      </c>
      <c r="C204" s="52"/>
      <c r="D204" s="52"/>
      <c r="E204" s="1"/>
      <c r="F204" s="1"/>
      <c r="G204" s="1"/>
      <c r="H204" s="1"/>
      <c r="I204" s="17"/>
      <c r="J204" s="17"/>
      <c r="K204" s="17"/>
    </row>
    <row r="205" spans="1:11" s="18" customFormat="1" ht="38.25" customHeight="1">
      <c r="A205" s="16"/>
      <c r="B205" s="41" t="s">
        <v>16</v>
      </c>
      <c r="C205" s="52"/>
      <c r="D205" s="52"/>
      <c r="E205" s="82">
        <f>SUM(E8:E204)</f>
        <v>2292131559.9700003</v>
      </c>
      <c r="F205" s="82">
        <f>SUM(F8:F204)</f>
        <v>1756984420.3699987</v>
      </c>
      <c r="G205" s="82">
        <f>SUM(G8:G204)</f>
        <v>2165262165.9700003</v>
      </c>
      <c r="H205" s="82">
        <f>SUM(H8:H204)</f>
        <v>1644516443.349999</v>
      </c>
      <c r="I205" s="17"/>
      <c r="J205" s="17"/>
      <c r="K205" s="17"/>
    </row>
    <row r="218" spans="7:8" ht="12.75">
      <c r="G218" s="55"/>
      <c r="H218" s="55"/>
    </row>
    <row r="223" spans="5:6" ht="12.75">
      <c r="E223" s="55"/>
      <c r="F223" s="55"/>
    </row>
    <row r="231" spans="7:8" ht="12.75">
      <c r="G231" s="48"/>
      <c r="H231" s="48"/>
    </row>
    <row r="232" spans="7:8" ht="12.75">
      <c r="G232" s="48"/>
      <c r="H232" s="48"/>
    </row>
    <row r="233" spans="7:8" ht="12.75">
      <c r="G233" s="47"/>
      <c r="H233" s="47"/>
    </row>
    <row r="234" spans="7:8" ht="12.75">
      <c r="G234" s="48"/>
      <c r="H234" s="48"/>
    </row>
    <row r="235" spans="7:8" ht="12.75">
      <c r="G235" s="48"/>
      <c r="H235" s="48"/>
    </row>
    <row r="236" spans="5:8" ht="12.75">
      <c r="E236" s="48"/>
      <c r="F236" s="48"/>
      <c r="G236" s="48"/>
      <c r="H236" s="48"/>
    </row>
    <row r="237" spans="5:8" ht="12.75">
      <c r="E237" s="48"/>
      <c r="F237" s="48"/>
      <c r="G237" s="48"/>
      <c r="H237" s="48"/>
    </row>
    <row r="238" spans="5:8" ht="12.75">
      <c r="E238" s="47"/>
      <c r="F238" s="47"/>
      <c r="G238" s="48"/>
      <c r="H238" s="48"/>
    </row>
    <row r="239" spans="5:8" ht="12.75">
      <c r="E239" s="48"/>
      <c r="F239" s="48"/>
      <c r="G239" s="48"/>
      <c r="H239" s="48"/>
    </row>
    <row r="240" spans="5:8" ht="12.75">
      <c r="E240" s="48"/>
      <c r="F240" s="48"/>
      <c r="G240" s="48"/>
      <c r="H240" s="48"/>
    </row>
    <row r="241" spans="5:8" ht="12.75">
      <c r="E241" s="48"/>
      <c r="F241" s="48"/>
      <c r="G241" s="48"/>
      <c r="H241" s="48"/>
    </row>
    <row r="242" spans="5:8" ht="12.75">
      <c r="E242" s="48"/>
      <c r="F242" s="48"/>
      <c r="G242" s="48"/>
      <c r="H242" s="48"/>
    </row>
    <row r="243" spans="5:8" ht="12.75">
      <c r="E243" s="48"/>
      <c r="F243" s="48"/>
      <c r="G243" s="48"/>
      <c r="H243" s="48"/>
    </row>
    <row r="244" spans="5:8" ht="12.75">
      <c r="E244" s="48"/>
      <c r="F244" s="48"/>
      <c r="G244" s="48"/>
      <c r="H244" s="48"/>
    </row>
    <row r="245" spans="5:8" ht="12.75">
      <c r="E245" s="48"/>
      <c r="F245" s="48"/>
      <c r="G245" s="48"/>
      <c r="H245" s="48"/>
    </row>
    <row r="246" spans="5:8" ht="12.75">
      <c r="E246" s="48"/>
      <c r="F246" s="48"/>
      <c r="G246" s="48"/>
      <c r="H246" s="48"/>
    </row>
    <row r="247" spans="5:8" ht="12.75">
      <c r="E247" s="48"/>
      <c r="F247" s="48"/>
      <c r="G247" s="48"/>
      <c r="H247" s="48"/>
    </row>
    <row r="248" spans="5:8" ht="12.75">
      <c r="E248" s="48"/>
      <c r="F248" s="48"/>
      <c r="G248" s="52"/>
      <c r="H248" s="52"/>
    </row>
    <row r="249" spans="5:8" ht="12.75">
      <c r="E249" s="48"/>
      <c r="F249" s="48"/>
      <c r="G249" s="52"/>
      <c r="H249" s="52"/>
    </row>
    <row r="250" spans="5:8" ht="12.75">
      <c r="E250" s="48"/>
      <c r="F250" s="48"/>
      <c r="G250" s="52"/>
      <c r="H250" s="52"/>
    </row>
    <row r="251" spans="5:6" ht="12.75">
      <c r="E251" s="48"/>
      <c r="F251" s="48"/>
    </row>
    <row r="252" spans="5:6" ht="12.75">
      <c r="E252" s="48"/>
      <c r="F252" s="48"/>
    </row>
    <row r="253" spans="5:6" ht="12.75">
      <c r="E253" s="52"/>
      <c r="F253" s="52"/>
    </row>
    <row r="254" spans="5:6" ht="12.75">
      <c r="E254" s="52"/>
      <c r="F254" s="52"/>
    </row>
    <row r="255" spans="5:6" ht="12.75">
      <c r="E255" s="52"/>
      <c r="F255" s="52"/>
    </row>
  </sheetData>
  <sheetProtection/>
  <mergeCells count="7">
    <mergeCell ref="A1:H1"/>
    <mergeCell ref="A5:A6"/>
    <mergeCell ref="B5:B6"/>
    <mergeCell ref="C5:D5"/>
    <mergeCell ref="E5:F5"/>
    <mergeCell ref="G5:H5"/>
    <mergeCell ref="B2:H2"/>
  </mergeCells>
  <printOptions horizontalCentered="1"/>
  <pageMargins left="0" right="0" top="0.984251968503937" bottom="0.5905511811023623" header="0.5118110236220472" footer="0.31496062992125984"/>
  <pageSetup horizontalDpi="600" verticalDpi="600" orientation="landscape" paperSize="9" scale="85" r:id="rId1"/>
  <headerFooter alignWithMargins="0">
    <oddHeader>&amp;RZałącznik Nr 7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</dc:creator>
  <cp:keywords/>
  <dc:description/>
  <cp:lastModifiedBy>Gosia Grenczak</cp:lastModifiedBy>
  <cp:lastPrinted>2024-06-07T08:34:35Z</cp:lastPrinted>
  <dcterms:created xsi:type="dcterms:W3CDTF">2008-06-04T10:43:02Z</dcterms:created>
  <dcterms:modified xsi:type="dcterms:W3CDTF">2024-06-07T08:35:01Z</dcterms:modified>
  <cp:category/>
  <cp:version/>
  <cp:contentType/>
  <cp:contentStatus/>
</cp:coreProperties>
</file>